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455" yWindow="150" windowWidth="15900" windowHeight="12885"/>
  </bookViews>
  <sheets>
    <sheet name="Лист1" sheetId="1" r:id="rId1"/>
    <sheet name="Лист2" sheetId="2" r:id="rId2"/>
    <sheet name="Лист3" sheetId="3" r:id="rId3"/>
  </sheets>
  <definedNames>
    <definedName name="_GoBack" localSheetId="0">Лист1!#REF!</definedName>
    <definedName name="_xlnm.Print_Titles" localSheetId="0">Лист1!$6:$10</definedName>
    <definedName name="_xlnm.Print_Area" localSheetId="0">Лист1!$A$1:$K$723</definedName>
  </definedNames>
  <calcPr calcId="125725" refMode="R1C1"/>
</workbook>
</file>

<file path=xl/calcChain.xml><?xml version="1.0" encoding="utf-8"?>
<calcChain xmlns="http://schemas.openxmlformats.org/spreadsheetml/2006/main">
  <c r="I13" i="1"/>
  <c r="H234"/>
  <c r="G234"/>
  <c r="G466"/>
  <c r="F466"/>
  <c r="E466"/>
  <c r="H466"/>
  <c r="I104"/>
  <c r="E216"/>
  <c r="D709"/>
  <c r="I713"/>
  <c r="I712"/>
  <c r="I710"/>
  <c r="I704"/>
  <c r="I705"/>
  <c r="I706"/>
  <c r="I707"/>
  <c r="I708"/>
  <c r="I695"/>
  <c r="I696"/>
  <c r="I697"/>
  <c r="I698"/>
  <c r="I699"/>
  <c r="I700"/>
  <c r="I701"/>
  <c r="I702"/>
  <c r="I703"/>
  <c r="I686"/>
  <c r="I687"/>
  <c r="I688"/>
  <c r="I689"/>
  <c r="I690"/>
  <c r="I691"/>
  <c r="I692"/>
  <c r="I693"/>
  <c r="I694"/>
  <c r="I678"/>
  <c r="I679"/>
  <c r="I680"/>
  <c r="I681"/>
  <c r="I682"/>
  <c r="I683"/>
  <c r="I684"/>
  <c r="I685"/>
  <c r="I677"/>
  <c r="I674"/>
  <c r="I605"/>
  <c r="I606"/>
  <c r="I607"/>
  <c r="I608"/>
  <c r="I609"/>
  <c r="I610"/>
  <c r="I611"/>
  <c r="I612"/>
  <c r="I613"/>
  <c r="I614"/>
  <c r="I615"/>
  <c r="I616"/>
  <c r="I617"/>
  <c r="I618"/>
  <c r="I619"/>
  <c r="I620"/>
  <c r="I622"/>
  <c r="I624"/>
  <c r="I625"/>
  <c r="I626"/>
  <c r="I627"/>
  <c r="I629"/>
  <c r="I630"/>
  <c r="I631"/>
  <c r="I632"/>
  <c r="I633"/>
  <c r="I634"/>
  <c r="I635"/>
  <c r="I636"/>
  <c r="I637"/>
  <c r="I638"/>
  <c r="I640"/>
  <c r="I643"/>
  <c r="I644"/>
  <c r="I645"/>
  <c r="I646"/>
  <c r="I647"/>
  <c r="I648"/>
  <c r="I649"/>
  <c r="I650"/>
  <c r="I651"/>
  <c r="I652"/>
  <c r="I653"/>
  <c r="I654"/>
  <c r="I655"/>
  <c r="I656"/>
  <c r="I657"/>
  <c r="I658"/>
  <c r="I660"/>
  <c r="I661"/>
  <c r="I662"/>
  <c r="I663"/>
  <c r="I664"/>
  <c r="I665"/>
  <c r="I666"/>
  <c r="I667"/>
  <c r="I668"/>
  <c r="I669"/>
  <c r="I670"/>
  <c r="I671"/>
  <c r="I672"/>
  <c r="I595"/>
  <c r="I596"/>
  <c r="I597"/>
  <c r="I598"/>
  <c r="I599"/>
  <c r="I594"/>
  <c r="I591"/>
  <c r="I592"/>
  <c r="I590"/>
  <c r="I583"/>
  <c r="I584"/>
  <c r="I585"/>
  <c r="I586"/>
  <c r="I587"/>
  <c r="I588"/>
  <c r="I574"/>
  <c r="I575"/>
  <c r="I576"/>
  <c r="I577"/>
  <c r="I578"/>
  <c r="I579"/>
  <c r="I581"/>
  <c r="I582"/>
  <c r="I573"/>
  <c r="I563"/>
  <c r="I564"/>
  <c r="I566"/>
  <c r="I567"/>
  <c r="I568"/>
  <c r="I562"/>
  <c r="I560"/>
  <c r="I559"/>
  <c r="I554"/>
  <c r="I548"/>
  <c r="I549"/>
  <c r="I550"/>
  <c r="I551"/>
  <c r="I547"/>
  <c r="I545"/>
  <c r="I544"/>
  <c r="I532"/>
  <c r="I533"/>
  <c r="I534"/>
  <c r="I535"/>
  <c r="I536"/>
  <c r="I537"/>
  <c r="I538"/>
  <c r="I539"/>
  <c r="I540"/>
  <c r="I531"/>
  <c r="I524"/>
  <c r="I525"/>
  <c r="I526"/>
  <c r="I527"/>
  <c r="I529"/>
  <c r="I523"/>
  <c r="I515"/>
  <c r="I516"/>
  <c r="I517"/>
  <c r="I518"/>
  <c r="I520"/>
  <c r="I521"/>
  <c r="I503"/>
  <c r="I504"/>
  <c r="I505"/>
  <c r="I506"/>
  <c r="I507"/>
  <c r="I508"/>
  <c r="I509"/>
  <c r="I510"/>
  <c r="I512"/>
  <c r="I513"/>
  <c r="I514"/>
  <c r="I502"/>
  <c r="I487"/>
  <c r="I488"/>
  <c r="I489"/>
  <c r="I491"/>
  <c r="I492"/>
  <c r="I493"/>
  <c r="I494"/>
  <c r="I496"/>
  <c r="I497"/>
  <c r="I498"/>
  <c r="I499"/>
  <c r="I486"/>
  <c r="I472"/>
  <c r="I473"/>
  <c r="I471"/>
  <c r="I468"/>
  <c r="I465"/>
  <c r="I452"/>
  <c r="I453"/>
  <c r="I454"/>
  <c r="I457"/>
  <c r="I458"/>
  <c r="I459"/>
  <c r="I460"/>
  <c r="I451"/>
  <c r="I449"/>
  <c r="I445"/>
  <c r="I446"/>
  <c r="I432"/>
  <c r="I433"/>
  <c r="I434"/>
  <c r="I435"/>
  <c r="I436"/>
  <c r="I437"/>
  <c r="I438"/>
  <c r="I439"/>
  <c r="I440"/>
  <c r="I441"/>
  <c r="I442"/>
  <c r="I443"/>
  <c r="I444"/>
  <c r="I421"/>
  <c r="I422"/>
  <c r="I423"/>
  <c r="I424"/>
  <c r="I425"/>
  <c r="I426"/>
  <c r="I427"/>
  <c r="I428"/>
  <c r="I429"/>
  <c r="I430"/>
  <c r="I431"/>
  <c r="I410"/>
  <c r="I411"/>
  <c r="I412"/>
  <c r="I413"/>
  <c r="I414"/>
  <c r="I415"/>
  <c r="I417"/>
  <c r="I418"/>
  <c r="I419"/>
  <c r="I420"/>
  <c r="I400"/>
  <c r="I401"/>
  <c r="I402"/>
  <c r="I403"/>
  <c r="I404"/>
  <c r="I405"/>
  <c r="I406"/>
  <c r="I407"/>
  <c r="I408"/>
  <c r="I409"/>
  <c r="I399"/>
  <c r="I388"/>
  <c r="I389"/>
  <c r="I390"/>
  <c r="I391"/>
  <c r="I393"/>
  <c r="I394"/>
  <c r="I386"/>
  <c r="I383"/>
  <c r="I384"/>
  <c r="I382"/>
  <c r="I370"/>
  <c r="I371"/>
  <c r="I372"/>
  <c r="I373"/>
  <c r="I374"/>
  <c r="I375"/>
  <c r="I376"/>
  <c r="I377"/>
  <c r="I378"/>
  <c r="I379"/>
  <c r="I380"/>
  <c r="I369"/>
  <c r="I355"/>
  <c r="I356"/>
  <c r="I357"/>
  <c r="I358"/>
  <c r="I359"/>
  <c r="I360"/>
  <c r="I361"/>
  <c r="I362"/>
  <c r="I363"/>
  <c r="I365"/>
  <c r="I366"/>
  <c r="I367"/>
  <c r="I354"/>
  <c r="I339"/>
  <c r="I340"/>
  <c r="I341"/>
  <c r="I342"/>
  <c r="I343"/>
  <c r="I344"/>
  <c r="I345"/>
  <c r="I346"/>
  <c r="I347"/>
  <c r="I348"/>
  <c r="I338"/>
  <c r="I303"/>
  <c r="I304"/>
  <c r="I305"/>
  <c r="I306"/>
  <c r="I308"/>
  <c r="I309"/>
  <c r="I310"/>
  <c r="I311"/>
  <c r="I312"/>
  <c r="I313"/>
  <c r="I314"/>
  <c r="I315"/>
  <c r="I316"/>
  <c r="I317"/>
  <c r="I318"/>
  <c r="I319"/>
  <c r="I320"/>
  <c r="I321"/>
  <c r="I322"/>
  <c r="I323"/>
  <c r="I324"/>
  <c r="I325"/>
  <c r="I326"/>
  <c r="I327"/>
  <c r="I328"/>
  <c r="I329"/>
  <c r="I330"/>
  <c r="I331"/>
  <c r="I332"/>
  <c r="I333"/>
  <c r="I334"/>
  <c r="I335"/>
  <c r="I336"/>
  <c r="I302"/>
  <c r="I277"/>
  <c r="I278"/>
  <c r="I279"/>
  <c r="I280"/>
  <c r="I281"/>
  <c r="I282"/>
  <c r="I283"/>
  <c r="I284"/>
  <c r="I285"/>
  <c r="I286"/>
  <c r="I287"/>
  <c r="I288"/>
  <c r="I289"/>
  <c r="I290"/>
  <c r="I291"/>
  <c r="I292"/>
  <c r="I293"/>
  <c r="I294"/>
  <c r="I295"/>
  <c r="I296"/>
  <c r="I297"/>
  <c r="I298"/>
  <c r="I299"/>
  <c r="I300"/>
  <c r="I276"/>
  <c r="I264"/>
  <c r="I265"/>
  <c r="I267"/>
  <c r="I271"/>
  <c r="I243"/>
  <c r="I244"/>
  <c r="I245"/>
  <c r="I246"/>
  <c r="I247"/>
  <c r="I248"/>
  <c r="I249"/>
  <c r="I250"/>
  <c r="I251"/>
  <c r="I252"/>
  <c r="I253"/>
  <c r="I254"/>
  <c r="I255"/>
  <c r="I256"/>
  <c r="I258"/>
  <c r="I259"/>
  <c r="I260"/>
  <c r="I239"/>
  <c r="I222"/>
  <c r="I223"/>
  <c r="I225"/>
  <c r="I227"/>
  <c r="I228"/>
  <c r="I229"/>
  <c r="I230"/>
  <c r="I231"/>
  <c r="I232"/>
  <c r="I233"/>
  <c r="I234"/>
  <c r="I221"/>
  <c r="I217"/>
  <c r="I160"/>
  <c r="I161"/>
  <c r="I162"/>
  <c r="I163"/>
  <c r="I165"/>
  <c r="I167"/>
  <c r="I170"/>
  <c r="I171"/>
  <c r="I172"/>
  <c r="I173"/>
  <c r="I174"/>
  <c r="I175"/>
  <c r="I176"/>
  <c r="I177"/>
  <c r="I178"/>
  <c r="I179"/>
  <c r="I180"/>
  <c r="I181"/>
  <c r="I182"/>
  <c r="I183"/>
  <c r="I184"/>
  <c r="I185"/>
  <c r="I186"/>
  <c r="I188"/>
  <c r="I189"/>
  <c r="I190"/>
  <c r="I191"/>
  <c r="I192"/>
  <c r="I193"/>
  <c r="I194"/>
  <c r="I195"/>
  <c r="I196"/>
  <c r="I197"/>
  <c r="I198"/>
  <c r="I199"/>
  <c r="I200"/>
  <c r="I201"/>
  <c r="I202"/>
  <c r="I203"/>
  <c r="I204"/>
  <c r="I205"/>
  <c r="I206"/>
  <c r="I207"/>
  <c r="I208"/>
  <c r="I209"/>
  <c r="I210"/>
  <c r="I211"/>
  <c r="I212"/>
  <c r="I213"/>
  <c r="I214"/>
  <c r="I215"/>
  <c r="I159"/>
  <c r="I134"/>
  <c r="I135"/>
  <c r="I136"/>
  <c r="I137"/>
  <c r="I138"/>
  <c r="I139"/>
  <c r="I140"/>
  <c r="I141"/>
  <c r="I142"/>
  <c r="I143"/>
  <c r="I144"/>
  <c r="I145"/>
  <c r="I146"/>
  <c r="I147"/>
  <c r="I148"/>
  <c r="I149"/>
  <c r="I150"/>
  <c r="I152"/>
  <c r="I133"/>
  <c r="I127"/>
  <c r="I128"/>
  <c r="I126"/>
  <c r="I121"/>
  <c r="I122"/>
  <c r="I123"/>
  <c r="I120"/>
  <c r="I118"/>
  <c r="I19"/>
  <c r="I20"/>
  <c r="I21"/>
  <c r="I22"/>
  <c r="I23"/>
  <c r="I24"/>
  <c r="I25"/>
  <c r="I26"/>
  <c r="I28"/>
  <c r="I29"/>
  <c r="I30"/>
  <c r="I31"/>
  <c r="I32"/>
  <c r="I33"/>
  <c r="I35"/>
  <c r="I36"/>
  <c r="I37"/>
  <c r="I39"/>
  <c r="I40"/>
  <c r="I41"/>
  <c r="I42"/>
  <c r="I43"/>
  <c r="I44"/>
  <c r="I45"/>
  <c r="I47"/>
  <c r="I48"/>
  <c r="I49"/>
  <c r="I50"/>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4"/>
  <c r="I95"/>
  <c r="I96"/>
  <c r="I97"/>
  <c r="I98"/>
  <c r="I99"/>
  <c r="I100"/>
  <c r="I101"/>
  <c r="I102"/>
  <c r="I103"/>
  <c r="I105"/>
  <c r="I106"/>
  <c r="I107"/>
  <c r="I108"/>
  <c r="I109"/>
  <c r="I110"/>
  <c r="I111"/>
  <c r="I16"/>
  <c r="D275"/>
  <c r="F501"/>
  <c r="F479"/>
  <c r="E479"/>
  <c r="D479"/>
  <c r="F478"/>
  <c r="E478"/>
  <c r="D478"/>
  <c r="M247"/>
  <c r="H607"/>
  <c r="G607"/>
  <c r="G583"/>
  <c r="H528"/>
  <c r="G528"/>
  <c r="H524"/>
  <c r="G524"/>
  <c r="H459"/>
  <c r="G459"/>
  <c r="E385"/>
  <c r="G393"/>
  <c r="D381"/>
  <c r="D301"/>
  <c r="H233"/>
  <c r="G233"/>
  <c r="G214"/>
  <c r="E561"/>
  <c r="F561"/>
  <c r="D561"/>
  <c r="F15"/>
  <c r="F709"/>
  <c r="E709"/>
  <c r="E711"/>
  <c r="F711"/>
  <c r="D711"/>
  <c r="H712"/>
  <c r="G712"/>
  <c r="F603"/>
  <c r="E603"/>
  <c r="D603"/>
  <c r="H671"/>
  <c r="G671"/>
  <c r="G641"/>
  <c r="H641"/>
  <c r="H605"/>
  <c r="H606"/>
  <c r="H604"/>
  <c r="G605"/>
  <c r="G606"/>
  <c r="G604"/>
  <c r="F572"/>
  <c r="E572"/>
  <c r="D572"/>
  <c r="H581"/>
  <c r="G581"/>
  <c r="H573"/>
  <c r="G573"/>
  <c r="F546"/>
  <c r="E546"/>
  <c r="D546"/>
  <c r="E553"/>
  <c r="F553"/>
  <c r="I553" s="1"/>
  <c r="D553"/>
  <c r="H554"/>
  <c r="G554"/>
  <c r="H552"/>
  <c r="G552"/>
  <c r="E530"/>
  <c r="F530"/>
  <c r="I530" s="1"/>
  <c r="D530"/>
  <c r="H531"/>
  <c r="G531"/>
  <c r="H527"/>
  <c r="G527"/>
  <c r="E501"/>
  <c r="D501"/>
  <c r="H520"/>
  <c r="G520"/>
  <c r="H519"/>
  <c r="G519"/>
  <c r="H518"/>
  <c r="G518"/>
  <c r="H517"/>
  <c r="G517"/>
  <c r="G511"/>
  <c r="H511"/>
  <c r="H502"/>
  <c r="G502"/>
  <c r="H499"/>
  <c r="G499"/>
  <c r="G500"/>
  <c r="H500"/>
  <c r="G495"/>
  <c r="H495"/>
  <c r="G490"/>
  <c r="H490"/>
  <c r="H485"/>
  <c r="G485"/>
  <c r="H482"/>
  <c r="G482"/>
  <c r="H481"/>
  <c r="G481"/>
  <c r="E467"/>
  <c r="F467"/>
  <c r="D467"/>
  <c r="H468"/>
  <c r="G468"/>
  <c r="D448"/>
  <c r="F448"/>
  <c r="E448"/>
  <c r="H443"/>
  <c r="G443"/>
  <c r="H442"/>
  <c r="G442"/>
  <c r="H441"/>
  <c r="G441"/>
  <c r="H440"/>
  <c r="G440"/>
  <c r="H439"/>
  <c r="G439"/>
  <c r="H401"/>
  <c r="H402"/>
  <c r="H403"/>
  <c r="H404"/>
  <c r="G401"/>
  <c r="G402"/>
  <c r="G403"/>
  <c r="G404"/>
  <c r="F385"/>
  <c r="D385"/>
  <c r="G394"/>
  <c r="H394"/>
  <c r="G391"/>
  <c r="H391"/>
  <c r="G390"/>
  <c r="H390"/>
  <c r="G389"/>
  <c r="H389"/>
  <c r="G388"/>
  <c r="H388"/>
  <c r="H392"/>
  <c r="G392"/>
  <c r="H387"/>
  <c r="G387"/>
  <c r="H386"/>
  <c r="G386"/>
  <c r="E381"/>
  <c r="F381"/>
  <c r="H383"/>
  <c r="G383"/>
  <c r="H384"/>
  <c r="G384"/>
  <c r="G346"/>
  <c r="H346"/>
  <c r="G340"/>
  <c r="H340"/>
  <c r="G258"/>
  <c r="H258"/>
  <c r="H232"/>
  <c r="G232"/>
  <c r="H213"/>
  <c r="G213"/>
  <c r="H208"/>
  <c r="G208"/>
  <c r="G166"/>
  <c r="H166"/>
  <c r="G164"/>
  <c r="H164"/>
  <c r="G162"/>
  <c r="H162"/>
  <c r="H161"/>
  <c r="G161"/>
  <c r="H122"/>
  <c r="G122"/>
  <c r="F93"/>
  <c r="F51"/>
  <c r="H90"/>
  <c r="G90"/>
  <c r="G65"/>
  <c r="H65"/>
  <c r="G54"/>
  <c r="H54"/>
  <c r="H713"/>
  <c r="G713"/>
  <c r="D676"/>
  <c r="D673"/>
  <c r="G619"/>
  <c r="H619"/>
  <c r="G620"/>
  <c r="H620"/>
  <c r="G621"/>
  <c r="H621"/>
  <c r="G622"/>
  <c r="H622"/>
  <c r="G623"/>
  <c r="H623"/>
  <c r="G624"/>
  <c r="H624"/>
  <c r="G625"/>
  <c r="H625"/>
  <c r="G626"/>
  <c r="H626"/>
  <c r="G627"/>
  <c r="H627"/>
  <c r="G628"/>
  <c r="H628"/>
  <c r="G629"/>
  <c r="H629"/>
  <c r="G630"/>
  <c r="H630"/>
  <c r="G631"/>
  <c r="H631"/>
  <c r="G632"/>
  <c r="H632"/>
  <c r="G633"/>
  <c r="H633"/>
  <c r="G634"/>
  <c r="H634"/>
  <c r="G635"/>
  <c r="H635"/>
  <c r="G636"/>
  <c r="H636"/>
  <c r="G637"/>
  <c r="H637"/>
  <c r="G638"/>
  <c r="H638"/>
  <c r="G639"/>
  <c r="H639"/>
  <c r="G640"/>
  <c r="H640"/>
  <c r="G642"/>
  <c r="H642"/>
  <c r="G643"/>
  <c r="H643"/>
  <c r="G644"/>
  <c r="H644"/>
  <c r="G645"/>
  <c r="H645"/>
  <c r="G646"/>
  <c r="H646"/>
  <c r="G647"/>
  <c r="H647"/>
  <c r="G648"/>
  <c r="H648"/>
  <c r="G649"/>
  <c r="H649"/>
  <c r="G650"/>
  <c r="H650"/>
  <c r="G651"/>
  <c r="H651"/>
  <c r="G652"/>
  <c r="H652"/>
  <c r="G653"/>
  <c r="H653"/>
  <c r="G654"/>
  <c r="H654"/>
  <c r="G655"/>
  <c r="H655"/>
  <c r="G656"/>
  <c r="H656"/>
  <c r="G657"/>
  <c r="H657"/>
  <c r="G658"/>
  <c r="H658"/>
  <c r="G659"/>
  <c r="H659"/>
  <c r="G660"/>
  <c r="H660"/>
  <c r="G661"/>
  <c r="H661"/>
  <c r="G662"/>
  <c r="H662"/>
  <c r="G663"/>
  <c r="H663"/>
  <c r="G664"/>
  <c r="H664"/>
  <c r="G665"/>
  <c r="H665"/>
  <c r="G666"/>
  <c r="H666"/>
  <c r="G667"/>
  <c r="H667"/>
  <c r="G668"/>
  <c r="H668"/>
  <c r="G669"/>
  <c r="H669"/>
  <c r="G670"/>
  <c r="H670"/>
  <c r="G672"/>
  <c r="H672"/>
  <c r="F593"/>
  <c r="E593"/>
  <c r="D593"/>
  <c r="G595"/>
  <c r="H595"/>
  <c r="G596"/>
  <c r="H596"/>
  <c r="G597"/>
  <c r="H597"/>
  <c r="G598"/>
  <c r="H598"/>
  <c r="G599"/>
  <c r="H599"/>
  <c r="H594"/>
  <c r="G594"/>
  <c r="G576"/>
  <c r="H576"/>
  <c r="G577"/>
  <c r="H577"/>
  <c r="G578"/>
  <c r="H578"/>
  <c r="G579"/>
  <c r="H579"/>
  <c r="G580"/>
  <c r="H580"/>
  <c r="G582"/>
  <c r="H582"/>
  <c r="G584"/>
  <c r="H584"/>
  <c r="G585"/>
  <c r="H585"/>
  <c r="G586"/>
  <c r="H586"/>
  <c r="G587"/>
  <c r="H587"/>
  <c r="G588"/>
  <c r="H588"/>
  <c r="D558"/>
  <c r="G563"/>
  <c r="H563"/>
  <c r="G564"/>
  <c r="H564"/>
  <c r="G565"/>
  <c r="H565"/>
  <c r="G566"/>
  <c r="H566"/>
  <c r="G567"/>
  <c r="H567"/>
  <c r="G568"/>
  <c r="H568"/>
  <c r="G548"/>
  <c r="H548"/>
  <c r="G549"/>
  <c r="H549"/>
  <c r="G550"/>
  <c r="H550"/>
  <c r="G551"/>
  <c r="H551"/>
  <c r="G533"/>
  <c r="H533"/>
  <c r="G534"/>
  <c r="H534"/>
  <c r="G535"/>
  <c r="H535"/>
  <c r="G536"/>
  <c r="H536"/>
  <c r="G537"/>
  <c r="H537"/>
  <c r="G538"/>
  <c r="H538"/>
  <c r="G539"/>
  <c r="H539"/>
  <c r="G540"/>
  <c r="H540"/>
  <c r="G526"/>
  <c r="H526"/>
  <c r="D522"/>
  <c r="G504"/>
  <c r="H504"/>
  <c r="G505"/>
  <c r="H505"/>
  <c r="G506"/>
  <c r="H506"/>
  <c r="G507"/>
  <c r="H507"/>
  <c r="G508"/>
  <c r="H508"/>
  <c r="G509"/>
  <c r="H509"/>
  <c r="G510"/>
  <c r="H510"/>
  <c r="G512"/>
  <c r="H512"/>
  <c r="G513"/>
  <c r="H513"/>
  <c r="G514"/>
  <c r="H514"/>
  <c r="G515"/>
  <c r="H515"/>
  <c r="G516"/>
  <c r="H516"/>
  <c r="G521"/>
  <c r="H521"/>
  <c r="G487"/>
  <c r="H487"/>
  <c r="G488"/>
  <c r="H488"/>
  <c r="G489"/>
  <c r="H489"/>
  <c r="G491"/>
  <c r="H491"/>
  <c r="G492"/>
  <c r="H492"/>
  <c r="G493"/>
  <c r="H493"/>
  <c r="G494"/>
  <c r="H494"/>
  <c r="G496"/>
  <c r="H496"/>
  <c r="G497"/>
  <c r="H497"/>
  <c r="G498"/>
  <c r="H498"/>
  <c r="G483"/>
  <c r="H483"/>
  <c r="F470"/>
  <c r="E470"/>
  <c r="D470"/>
  <c r="G472"/>
  <c r="H472"/>
  <c r="G473"/>
  <c r="H473"/>
  <c r="H471"/>
  <c r="G471"/>
  <c r="G452"/>
  <c r="H452"/>
  <c r="G453"/>
  <c r="H453"/>
  <c r="G454"/>
  <c r="H454"/>
  <c r="G455"/>
  <c r="H455"/>
  <c r="G456"/>
  <c r="H456"/>
  <c r="G457"/>
  <c r="H457"/>
  <c r="G458"/>
  <c r="H458"/>
  <c r="G460"/>
  <c r="H460"/>
  <c r="G407"/>
  <c r="H407"/>
  <c r="G408"/>
  <c r="H408"/>
  <c r="G409"/>
  <c r="H409"/>
  <c r="G410"/>
  <c r="H410"/>
  <c r="G411"/>
  <c r="H411"/>
  <c r="G412"/>
  <c r="H412"/>
  <c r="G413"/>
  <c r="H413"/>
  <c r="G414"/>
  <c r="H414"/>
  <c r="G415"/>
  <c r="H415"/>
  <c r="G416"/>
  <c r="H416"/>
  <c r="G417"/>
  <c r="H417"/>
  <c r="G418"/>
  <c r="H418"/>
  <c r="G419"/>
  <c r="H419"/>
  <c r="G420"/>
  <c r="H420"/>
  <c r="G421"/>
  <c r="H421"/>
  <c r="G422"/>
  <c r="H422"/>
  <c r="G423"/>
  <c r="H423"/>
  <c r="G424"/>
  <c r="H424"/>
  <c r="G425"/>
  <c r="H425"/>
  <c r="G426"/>
  <c r="H426"/>
  <c r="G427"/>
  <c r="H427"/>
  <c r="G428"/>
  <c r="H428"/>
  <c r="G429"/>
  <c r="H429"/>
  <c r="G430"/>
  <c r="H430"/>
  <c r="G431"/>
  <c r="H431"/>
  <c r="G432"/>
  <c r="H432"/>
  <c r="G433"/>
  <c r="H433"/>
  <c r="G434"/>
  <c r="H434"/>
  <c r="G435"/>
  <c r="H435"/>
  <c r="G436"/>
  <c r="H436"/>
  <c r="G437"/>
  <c r="H437"/>
  <c r="G438"/>
  <c r="H438"/>
  <c r="G444"/>
  <c r="H444"/>
  <c r="G445"/>
  <c r="H445"/>
  <c r="G446"/>
  <c r="H446"/>
  <c r="G447"/>
  <c r="H447"/>
  <c r="G370"/>
  <c r="H370"/>
  <c r="G371"/>
  <c r="H371"/>
  <c r="G372"/>
  <c r="H372"/>
  <c r="G373"/>
  <c r="H373"/>
  <c r="G374"/>
  <c r="H374"/>
  <c r="G375"/>
  <c r="H375"/>
  <c r="G376"/>
  <c r="H376"/>
  <c r="G377"/>
  <c r="H377"/>
  <c r="G378"/>
  <c r="H378"/>
  <c r="G379"/>
  <c r="H379"/>
  <c r="G356"/>
  <c r="H356"/>
  <c r="G357"/>
  <c r="H357"/>
  <c r="G358"/>
  <c r="H358"/>
  <c r="G359"/>
  <c r="H359"/>
  <c r="G360"/>
  <c r="H360"/>
  <c r="G361"/>
  <c r="H361"/>
  <c r="G362"/>
  <c r="H362"/>
  <c r="G363"/>
  <c r="H363"/>
  <c r="G364"/>
  <c r="H364"/>
  <c r="G365"/>
  <c r="H365"/>
  <c r="G366"/>
  <c r="H366"/>
  <c r="G367"/>
  <c r="H367"/>
  <c r="D337"/>
  <c r="G339"/>
  <c r="H339"/>
  <c r="G341"/>
  <c r="H341"/>
  <c r="G342"/>
  <c r="H342"/>
  <c r="G343"/>
  <c r="H343"/>
  <c r="G344"/>
  <c r="H344"/>
  <c r="G345"/>
  <c r="H345"/>
  <c r="G347"/>
  <c r="H347"/>
  <c r="G348"/>
  <c r="H348"/>
  <c r="G304"/>
  <c r="G310"/>
  <c r="H310"/>
  <c r="G311"/>
  <c r="H311"/>
  <c r="G312"/>
  <c r="H312"/>
  <c r="G313"/>
  <c r="H313"/>
  <c r="G314"/>
  <c r="H314"/>
  <c r="G315"/>
  <c r="H315"/>
  <c r="G316"/>
  <c r="H316"/>
  <c r="G317"/>
  <c r="H317"/>
  <c r="G318"/>
  <c r="H318"/>
  <c r="G319"/>
  <c r="H319"/>
  <c r="G320"/>
  <c r="H320"/>
  <c r="G321"/>
  <c r="H321"/>
  <c r="G322"/>
  <c r="H322"/>
  <c r="G323"/>
  <c r="H323"/>
  <c r="G324"/>
  <c r="H324"/>
  <c r="G325"/>
  <c r="H325"/>
  <c r="G326"/>
  <c r="H326"/>
  <c r="G327"/>
  <c r="H327"/>
  <c r="G328"/>
  <c r="H328"/>
  <c r="G329"/>
  <c r="H329"/>
  <c r="G330"/>
  <c r="H330"/>
  <c r="G331"/>
  <c r="H331"/>
  <c r="G332"/>
  <c r="H332"/>
  <c r="G333"/>
  <c r="H333"/>
  <c r="G334"/>
  <c r="H334"/>
  <c r="G335"/>
  <c r="H335"/>
  <c r="G336"/>
  <c r="H336"/>
  <c r="G285"/>
  <c r="H285"/>
  <c r="G286"/>
  <c r="H286"/>
  <c r="G287"/>
  <c r="H287"/>
  <c r="G288"/>
  <c r="H288"/>
  <c r="G289"/>
  <c r="H289"/>
  <c r="G290"/>
  <c r="H290"/>
  <c r="G291"/>
  <c r="H291"/>
  <c r="G292"/>
  <c r="H292"/>
  <c r="G293"/>
  <c r="H293"/>
  <c r="G294"/>
  <c r="H294"/>
  <c r="G295"/>
  <c r="H295"/>
  <c r="G296"/>
  <c r="H296"/>
  <c r="G297"/>
  <c r="H297"/>
  <c r="G298"/>
  <c r="H298"/>
  <c r="G299"/>
  <c r="H299"/>
  <c r="G300"/>
  <c r="H300"/>
  <c r="G241"/>
  <c r="H241"/>
  <c r="G242"/>
  <c r="H242"/>
  <c r="G243"/>
  <c r="H243"/>
  <c r="M246" s="1"/>
  <c r="G244"/>
  <c r="H244"/>
  <c r="G245"/>
  <c r="H245"/>
  <c r="G246"/>
  <c r="H246"/>
  <c r="G247"/>
  <c r="H247"/>
  <c r="G248"/>
  <c r="H248"/>
  <c r="G249"/>
  <c r="H249"/>
  <c r="G250"/>
  <c r="H250"/>
  <c r="G251"/>
  <c r="H251"/>
  <c r="G252"/>
  <c r="H252"/>
  <c r="G253"/>
  <c r="H253"/>
  <c r="G254"/>
  <c r="H254"/>
  <c r="G255"/>
  <c r="H255"/>
  <c r="G256"/>
  <c r="H256"/>
  <c r="G257"/>
  <c r="H257"/>
  <c r="G259"/>
  <c r="H259"/>
  <c r="G260"/>
  <c r="H260"/>
  <c r="F216"/>
  <c r="D216"/>
  <c r="G218"/>
  <c r="H218"/>
  <c r="G219"/>
  <c r="H219"/>
  <c r="H217"/>
  <c r="G217"/>
  <c r="G172"/>
  <c r="H172"/>
  <c r="G173"/>
  <c r="H173"/>
  <c r="G174"/>
  <c r="H174"/>
  <c r="G175"/>
  <c r="H175"/>
  <c r="G176"/>
  <c r="H176"/>
  <c r="G177"/>
  <c r="H177"/>
  <c r="G178"/>
  <c r="H178"/>
  <c r="G179"/>
  <c r="H179"/>
  <c r="G180"/>
  <c r="H180"/>
  <c r="G181"/>
  <c r="H181"/>
  <c r="G182"/>
  <c r="H182"/>
  <c r="G183"/>
  <c r="H183"/>
  <c r="G184"/>
  <c r="H184"/>
  <c r="G185"/>
  <c r="H185"/>
  <c r="G186"/>
  <c r="H186"/>
  <c r="G187"/>
  <c r="H187"/>
  <c r="G188"/>
  <c r="H188"/>
  <c r="G189"/>
  <c r="H189"/>
  <c r="G190"/>
  <c r="H190"/>
  <c r="G191"/>
  <c r="H191"/>
  <c r="G192"/>
  <c r="H192"/>
  <c r="G193"/>
  <c r="H193"/>
  <c r="G194"/>
  <c r="H194"/>
  <c r="G195"/>
  <c r="H195"/>
  <c r="G196"/>
  <c r="H196"/>
  <c r="G197"/>
  <c r="H197"/>
  <c r="G198"/>
  <c r="H198"/>
  <c r="G199"/>
  <c r="H199"/>
  <c r="G200"/>
  <c r="H200"/>
  <c r="G201"/>
  <c r="H201"/>
  <c r="G202"/>
  <c r="H202"/>
  <c r="G203"/>
  <c r="H203"/>
  <c r="G204"/>
  <c r="H204"/>
  <c r="G205"/>
  <c r="H205"/>
  <c r="G206"/>
  <c r="H206"/>
  <c r="G207"/>
  <c r="H207"/>
  <c r="G209"/>
  <c r="H209"/>
  <c r="G210"/>
  <c r="H210"/>
  <c r="G211"/>
  <c r="H211"/>
  <c r="G212"/>
  <c r="H212"/>
  <c r="G215"/>
  <c r="H215"/>
  <c r="G134"/>
  <c r="H134"/>
  <c r="G135"/>
  <c r="H135"/>
  <c r="G136"/>
  <c r="H136"/>
  <c r="G137"/>
  <c r="H137"/>
  <c r="G138"/>
  <c r="H138"/>
  <c r="G139"/>
  <c r="H139"/>
  <c r="G140"/>
  <c r="H140"/>
  <c r="G141"/>
  <c r="H141"/>
  <c r="G142"/>
  <c r="H142"/>
  <c r="G143"/>
  <c r="H143"/>
  <c r="G144"/>
  <c r="H144"/>
  <c r="G145"/>
  <c r="H145"/>
  <c r="G146"/>
  <c r="H146"/>
  <c r="G147"/>
  <c r="H147"/>
  <c r="G148"/>
  <c r="H148"/>
  <c r="G110"/>
  <c r="H110"/>
  <c r="G109"/>
  <c r="H109"/>
  <c r="G108"/>
  <c r="H108"/>
  <c r="G107"/>
  <c r="H107"/>
  <c r="G106"/>
  <c r="H106"/>
  <c r="G105"/>
  <c r="H105"/>
  <c r="G104"/>
  <c r="H104"/>
  <c r="G103"/>
  <c r="H103"/>
  <c r="G102"/>
  <c r="H102"/>
  <c r="G101"/>
  <c r="H101"/>
  <c r="G100"/>
  <c r="H100"/>
  <c r="G99"/>
  <c r="H99"/>
  <c r="G98"/>
  <c r="H98"/>
  <c r="G97"/>
  <c r="H97"/>
  <c r="G96"/>
  <c r="H96"/>
  <c r="G95"/>
  <c r="H95"/>
  <c r="D51"/>
  <c r="D38"/>
  <c r="G91"/>
  <c r="H91"/>
  <c r="G89"/>
  <c r="H89"/>
  <c r="G88"/>
  <c r="H88"/>
  <c r="G87"/>
  <c r="H87"/>
  <c r="G86"/>
  <c r="H86"/>
  <c r="G85"/>
  <c r="H85"/>
  <c r="G84"/>
  <c r="H84"/>
  <c r="G83"/>
  <c r="H83"/>
  <c r="G82"/>
  <c r="H82"/>
  <c r="G81"/>
  <c r="H81"/>
  <c r="G80"/>
  <c r="H80"/>
  <c r="G79"/>
  <c r="H79"/>
  <c r="G78"/>
  <c r="H78"/>
  <c r="G77"/>
  <c r="H77"/>
  <c r="G76"/>
  <c r="H76"/>
  <c r="G74"/>
  <c r="H74"/>
  <c r="G69"/>
  <c r="H69"/>
  <c r="G70"/>
  <c r="H70"/>
  <c r="G71"/>
  <c r="H71"/>
  <c r="G72"/>
  <c r="H72"/>
  <c r="G73"/>
  <c r="H73"/>
  <c r="G68"/>
  <c r="H68"/>
  <c r="G66"/>
  <c r="H66"/>
  <c r="G49"/>
  <c r="H49"/>
  <c r="G48"/>
  <c r="H48"/>
  <c r="D34"/>
  <c r="E34"/>
  <c r="F34"/>
  <c r="I34" s="1"/>
  <c r="G37"/>
  <c r="H37"/>
  <c r="H710"/>
  <c r="G710"/>
  <c r="H708"/>
  <c r="G708"/>
  <c r="H707"/>
  <c r="G707"/>
  <c r="H706"/>
  <c r="G706"/>
  <c r="H705"/>
  <c r="G705"/>
  <c r="H704"/>
  <c r="G704"/>
  <c r="H703"/>
  <c r="G703"/>
  <c r="H702"/>
  <c r="G702"/>
  <c r="H701"/>
  <c r="G701"/>
  <c r="H700"/>
  <c r="G700"/>
  <c r="H699"/>
  <c r="G699"/>
  <c r="H698"/>
  <c r="G698"/>
  <c r="H697"/>
  <c r="G697"/>
  <c r="H696"/>
  <c r="G696"/>
  <c r="H695"/>
  <c r="G695"/>
  <c r="H694"/>
  <c r="G694"/>
  <c r="H693"/>
  <c r="G693"/>
  <c r="H692"/>
  <c r="G692"/>
  <c r="H691"/>
  <c r="G691"/>
  <c r="H690"/>
  <c r="G690"/>
  <c r="H689"/>
  <c r="G689"/>
  <c r="H688"/>
  <c r="G688"/>
  <c r="H687"/>
  <c r="G687"/>
  <c r="H686"/>
  <c r="G686"/>
  <c r="H685"/>
  <c r="G685"/>
  <c r="H684"/>
  <c r="G684"/>
  <c r="H683"/>
  <c r="G683"/>
  <c r="H682"/>
  <c r="G682"/>
  <c r="H681"/>
  <c r="G681"/>
  <c r="H680"/>
  <c r="G680"/>
  <c r="H679"/>
  <c r="G679"/>
  <c r="H678"/>
  <c r="G678"/>
  <c r="H677"/>
  <c r="G677"/>
  <c r="H675"/>
  <c r="G675"/>
  <c r="H674"/>
  <c r="G674"/>
  <c r="H618"/>
  <c r="G618"/>
  <c r="H617"/>
  <c r="G617"/>
  <c r="H616"/>
  <c r="G616"/>
  <c r="H615"/>
  <c r="G615"/>
  <c r="H614"/>
  <c r="G614"/>
  <c r="H613"/>
  <c r="G613"/>
  <c r="H612"/>
  <c r="G612"/>
  <c r="H611"/>
  <c r="G611"/>
  <c r="H610"/>
  <c r="G610"/>
  <c r="H609"/>
  <c r="G609"/>
  <c r="H608"/>
  <c r="G608"/>
  <c r="H592"/>
  <c r="G592"/>
  <c r="H591"/>
  <c r="G591"/>
  <c r="H590"/>
  <c r="G590"/>
  <c r="H575"/>
  <c r="G575"/>
  <c r="H574"/>
  <c r="G574"/>
  <c r="H562"/>
  <c r="G562"/>
  <c r="H560"/>
  <c r="G560"/>
  <c r="H559"/>
  <c r="G559"/>
  <c r="H547"/>
  <c r="G547"/>
  <c r="H545"/>
  <c r="G545"/>
  <c r="H544"/>
  <c r="G544"/>
  <c r="H532"/>
  <c r="G532"/>
  <c r="H529"/>
  <c r="G529"/>
  <c r="H525"/>
  <c r="G525"/>
  <c r="H523"/>
  <c r="G523"/>
  <c r="H503"/>
  <c r="G503"/>
  <c r="H486"/>
  <c r="G486"/>
  <c r="H469"/>
  <c r="G469"/>
  <c r="H465"/>
  <c r="G465"/>
  <c r="H451"/>
  <c r="G451"/>
  <c r="H449"/>
  <c r="G449"/>
  <c r="H406"/>
  <c r="G406"/>
  <c r="H405"/>
  <c r="G405"/>
  <c r="H400"/>
  <c r="G400"/>
  <c r="H399"/>
  <c r="G399"/>
  <c r="H382"/>
  <c r="G382"/>
  <c r="H380"/>
  <c r="G380"/>
  <c r="H369"/>
  <c r="G369"/>
  <c r="H355"/>
  <c r="G355"/>
  <c r="H354"/>
  <c r="G354"/>
  <c r="H338"/>
  <c r="G338"/>
  <c r="H309"/>
  <c r="G309"/>
  <c r="H308"/>
  <c r="G308"/>
  <c r="H307"/>
  <c r="G307"/>
  <c r="H306"/>
  <c r="G306"/>
  <c r="H305"/>
  <c r="G305"/>
  <c r="H304"/>
  <c r="H303"/>
  <c r="G303"/>
  <c r="H302"/>
  <c r="G302"/>
  <c r="H284"/>
  <c r="G284"/>
  <c r="H283"/>
  <c r="G283"/>
  <c r="H282"/>
  <c r="G282"/>
  <c r="H281"/>
  <c r="G281"/>
  <c r="H280"/>
  <c r="G280"/>
  <c r="H279"/>
  <c r="G279"/>
  <c r="H278"/>
  <c r="G278"/>
  <c r="H277"/>
  <c r="G277"/>
  <c r="H276"/>
  <c r="G276"/>
  <c r="H271"/>
  <c r="G271"/>
  <c r="H270"/>
  <c r="G270"/>
  <c r="H269"/>
  <c r="G269"/>
  <c r="H268"/>
  <c r="G268"/>
  <c r="H267"/>
  <c r="G267"/>
  <c r="H266"/>
  <c r="G266"/>
  <c r="H265"/>
  <c r="G265"/>
  <c r="H264"/>
  <c r="G264"/>
  <c r="H263"/>
  <c r="G263"/>
  <c r="H262"/>
  <c r="G262"/>
  <c r="H240"/>
  <c r="G240"/>
  <c r="H239"/>
  <c r="G239"/>
  <c r="H231"/>
  <c r="G231"/>
  <c r="H230"/>
  <c r="G230"/>
  <c r="H229"/>
  <c r="G229"/>
  <c r="H228"/>
  <c r="G228"/>
  <c r="H227"/>
  <c r="G227"/>
  <c r="H226"/>
  <c r="G226"/>
  <c r="H225"/>
  <c r="G225"/>
  <c r="H224"/>
  <c r="G224"/>
  <c r="H223"/>
  <c r="G223"/>
  <c r="H222"/>
  <c r="G222"/>
  <c r="H221"/>
  <c r="G221"/>
  <c r="H171"/>
  <c r="G171"/>
  <c r="H170"/>
  <c r="G170"/>
  <c r="H169"/>
  <c r="G169"/>
  <c r="H168"/>
  <c r="G168"/>
  <c r="H167"/>
  <c r="G167"/>
  <c r="H165"/>
  <c r="G165"/>
  <c r="H163"/>
  <c r="G163"/>
  <c r="H160"/>
  <c r="G160"/>
  <c r="H159"/>
  <c r="G159"/>
  <c r="H153"/>
  <c r="G153"/>
  <c r="H152"/>
  <c r="G152"/>
  <c r="H151"/>
  <c r="G151"/>
  <c r="H150"/>
  <c r="G150"/>
  <c r="H149"/>
  <c r="G149"/>
  <c r="H133"/>
  <c r="G133"/>
  <c r="H128"/>
  <c r="G128"/>
  <c r="H127"/>
  <c r="G127"/>
  <c r="H126"/>
  <c r="G126"/>
  <c r="H123"/>
  <c r="G123"/>
  <c r="H121"/>
  <c r="G121"/>
  <c r="H120"/>
  <c r="G120"/>
  <c r="H118"/>
  <c r="G118"/>
  <c r="H111"/>
  <c r="G111"/>
  <c r="H94"/>
  <c r="G94"/>
  <c r="H64"/>
  <c r="G64"/>
  <c r="H63"/>
  <c r="G63"/>
  <c r="H62"/>
  <c r="G62"/>
  <c r="H60"/>
  <c r="G60"/>
  <c r="H59"/>
  <c r="G59"/>
  <c r="H57"/>
  <c r="G57"/>
  <c r="H56"/>
  <c r="G56"/>
  <c r="H55"/>
  <c r="G55"/>
  <c r="H53"/>
  <c r="G53"/>
  <c r="H52"/>
  <c r="G52"/>
  <c r="H50"/>
  <c r="G50"/>
  <c r="H47"/>
  <c r="G47"/>
  <c r="H46"/>
  <c r="G46"/>
  <c r="H45"/>
  <c r="G45"/>
  <c r="H44"/>
  <c r="G44"/>
  <c r="H43"/>
  <c r="G43"/>
  <c r="H42"/>
  <c r="G42"/>
  <c r="H41"/>
  <c r="G41"/>
  <c r="H40"/>
  <c r="G40"/>
  <c r="H39"/>
  <c r="G39"/>
  <c r="H36"/>
  <c r="G36"/>
  <c r="H35"/>
  <c r="G35"/>
  <c r="H31"/>
  <c r="G31"/>
  <c r="H30"/>
  <c r="G30"/>
  <c r="H29"/>
  <c r="G29"/>
  <c r="H28"/>
  <c r="G28"/>
  <c r="H27"/>
  <c r="G27"/>
  <c r="H26"/>
  <c r="G26"/>
  <c r="H25"/>
  <c r="G25"/>
  <c r="H24"/>
  <c r="G24"/>
  <c r="H23"/>
  <c r="G23"/>
  <c r="H22"/>
  <c r="G22"/>
  <c r="H21"/>
  <c r="G21"/>
  <c r="H19"/>
  <c r="G19"/>
  <c r="H18"/>
  <c r="G18"/>
  <c r="H17"/>
  <c r="G17"/>
  <c r="H16"/>
  <c r="G16"/>
  <c r="F676"/>
  <c r="F673"/>
  <c r="F589"/>
  <c r="F558"/>
  <c r="F522"/>
  <c r="I522" s="1"/>
  <c r="F484"/>
  <c r="F480"/>
  <c r="F464"/>
  <c r="F450"/>
  <c r="F398"/>
  <c r="F368"/>
  <c r="F353"/>
  <c r="F337"/>
  <c r="F301"/>
  <c r="F275"/>
  <c r="I275" s="1"/>
  <c r="F261"/>
  <c r="F238"/>
  <c r="F220"/>
  <c r="F158"/>
  <c r="F132"/>
  <c r="F125"/>
  <c r="F119"/>
  <c r="F117"/>
  <c r="F38"/>
  <c r="E676"/>
  <c r="E673"/>
  <c r="E589"/>
  <c r="D589"/>
  <c r="E558"/>
  <c r="E522"/>
  <c r="E484"/>
  <c r="D484"/>
  <c r="E480"/>
  <c r="D480"/>
  <c r="E464"/>
  <c r="D464"/>
  <c r="E450"/>
  <c r="D450"/>
  <c r="E398"/>
  <c r="D398"/>
  <c r="E368"/>
  <c r="D368"/>
  <c r="I398" l="1"/>
  <c r="I467"/>
  <c r="I561"/>
  <c r="H709"/>
  <c r="I337"/>
  <c r="I676"/>
  <c r="I38"/>
  <c r="I673"/>
  <c r="I484"/>
  <c r="I450"/>
  <c r="I216"/>
  <c r="I448"/>
  <c r="I464"/>
  <c r="I558"/>
  <c r="I51"/>
  <c r="I593"/>
  <c r="I572"/>
  <c r="I709"/>
  <c r="I301"/>
  <c r="I501"/>
  <c r="I368"/>
  <c r="I589"/>
  <c r="I470"/>
  <c r="I385"/>
  <c r="I546"/>
  <c r="I603"/>
  <c r="I711"/>
  <c r="I381"/>
  <c r="H479"/>
  <c r="G478"/>
  <c r="H478"/>
  <c r="G479"/>
  <c r="H467"/>
  <c r="G467"/>
  <c r="G530"/>
  <c r="F542"/>
  <c r="G553"/>
  <c r="D542"/>
  <c r="H711"/>
  <c r="G711"/>
  <c r="E542"/>
  <c r="F476"/>
  <c r="G709"/>
  <c r="H553"/>
  <c r="G448"/>
  <c r="H448"/>
  <c r="F351"/>
  <c r="D462"/>
  <c r="G381"/>
  <c r="G385"/>
  <c r="H385"/>
  <c r="G501"/>
  <c r="G561"/>
  <c r="H381"/>
  <c r="D396"/>
  <c r="E570"/>
  <c r="D556"/>
  <c r="H530"/>
  <c r="H561"/>
  <c r="F570"/>
  <c r="E462"/>
  <c r="E601"/>
  <c r="H470"/>
  <c r="D570"/>
  <c r="D601"/>
  <c r="F156"/>
  <c r="F462"/>
  <c r="I462" s="1"/>
  <c r="F601"/>
  <c r="H546"/>
  <c r="H216"/>
  <c r="F113"/>
  <c r="F556"/>
  <c r="I556" s="1"/>
  <c r="H593"/>
  <c r="G593"/>
  <c r="H501"/>
  <c r="G470"/>
  <c r="G216"/>
  <c r="H450"/>
  <c r="H480"/>
  <c r="H522"/>
  <c r="H589"/>
  <c r="H673"/>
  <c r="G368"/>
  <c r="G398"/>
  <c r="G464"/>
  <c r="G484"/>
  <c r="G572"/>
  <c r="G603"/>
  <c r="G676"/>
  <c r="H368"/>
  <c r="H464"/>
  <c r="H484"/>
  <c r="H603"/>
  <c r="H676"/>
  <c r="G450"/>
  <c r="G480"/>
  <c r="G522"/>
  <c r="G558"/>
  <c r="G589"/>
  <c r="G673"/>
  <c r="E476"/>
  <c r="E396"/>
  <c r="F273"/>
  <c r="H398"/>
  <c r="H558"/>
  <c r="H572"/>
  <c r="E556"/>
  <c r="D476"/>
  <c r="F236"/>
  <c r="F396"/>
  <c r="E353"/>
  <c r="E351" s="1"/>
  <c r="D353"/>
  <c r="I353" s="1"/>
  <c r="E337"/>
  <c r="G337" s="1"/>
  <c r="H337"/>
  <c r="E301"/>
  <c r="G301" s="1"/>
  <c r="H301"/>
  <c r="E275"/>
  <c r="E261"/>
  <c r="G261" s="1"/>
  <c r="D261"/>
  <c r="H261" s="1"/>
  <c r="E238"/>
  <c r="D238"/>
  <c r="I238" s="1"/>
  <c r="E220"/>
  <c r="G220" s="1"/>
  <c r="D220"/>
  <c r="H220" s="1"/>
  <c r="E158"/>
  <c r="D158"/>
  <c r="I158" s="1"/>
  <c r="E132"/>
  <c r="G132" s="1"/>
  <c r="D132"/>
  <c r="H132" s="1"/>
  <c r="E125"/>
  <c r="G125" s="1"/>
  <c r="D125"/>
  <c r="E119"/>
  <c r="G119" s="1"/>
  <c r="D119"/>
  <c r="I119" s="1"/>
  <c r="E117"/>
  <c r="D117"/>
  <c r="I117" s="1"/>
  <c r="I542" l="1"/>
  <c r="H125"/>
  <c r="I125"/>
  <c r="I570"/>
  <c r="I220"/>
  <c r="I261"/>
  <c r="I396"/>
  <c r="I476"/>
  <c r="I132"/>
  <c r="I601"/>
  <c r="F11"/>
  <c r="G556"/>
  <c r="G546"/>
  <c r="G542"/>
  <c r="D351"/>
  <c r="H351" s="1"/>
  <c r="H556"/>
  <c r="G462"/>
  <c r="H542"/>
  <c r="H601"/>
  <c r="H462"/>
  <c r="D113"/>
  <c r="D156"/>
  <c r="I156" s="1"/>
  <c r="D236"/>
  <c r="H236" s="1"/>
  <c r="G601"/>
  <c r="G117"/>
  <c r="G113" s="1"/>
  <c r="E113"/>
  <c r="E156"/>
  <c r="H570"/>
  <c r="G570"/>
  <c r="G158"/>
  <c r="G156" s="1"/>
  <c r="G238"/>
  <c r="E236"/>
  <c r="G236" s="1"/>
  <c r="G275"/>
  <c r="E273"/>
  <c r="G273" s="1"/>
  <c r="G353"/>
  <c r="G351"/>
  <c r="H476"/>
  <c r="G396"/>
  <c r="H396"/>
  <c r="H119"/>
  <c r="H158"/>
  <c r="H156" s="1"/>
  <c r="H238"/>
  <c r="D273"/>
  <c r="I273" s="1"/>
  <c r="H275"/>
  <c r="H353"/>
  <c r="G476"/>
  <c r="H117"/>
  <c r="E93"/>
  <c r="G93" s="1"/>
  <c r="D93"/>
  <c r="I93" s="1"/>
  <c r="E51"/>
  <c r="G51" s="1"/>
  <c r="E38"/>
  <c r="G38" s="1"/>
  <c r="G34"/>
  <c r="E15"/>
  <c r="D15"/>
  <c r="I15" s="1"/>
  <c r="I351" l="1"/>
  <c r="D11"/>
  <c r="I11" s="1"/>
  <c r="I236"/>
  <c r="I113"/>
  <c r="H113"/>
  <c r="H273"/>
  <c r="H93"/>
  <c r="H51"/>
  <c r="H38"/>
  <c r="H34"/>
  <c r="G15"/>
  <c r="E11"/>
  <c r="H15"/>
  <c r="G13" l="1"/>
  <c r="G11"/>
  <c r="H13"/>
  <c r="H11" l="1"/>
</calcChain>
</file>

<file path=xl/sharedStrings.xml><?xml version="1.0" encoding="utf-8"?>
<sst xmlns="http://schemas.openxmlformats.org/spreadsheetml/2006/main" count="2037" uniqueCount="1241">
  <si>
    <t>освоено (тыс.руб.)</t>
  </si>
  <si>
    <t>Создание информационных центров в библиотеках района</t>
  </si>
  <si>
    <t>Всего по программе:</t>
  </si>
  <si>
    <t>-</t>
  </si>
  <si>
    <t>Проведение поисково-исследовательских экспедиций</t>
  </si>
  <si>
    <t>Устройство незамерзающих прорубей в естественных водоисточниках</t>
  </si>
  <si>
    <t>профинансировано (тыс.руб.)</t>
  </si>
  <si>
    <t>Сводный отчет о реализации муниципальных программ Северо-Енисейского района</t>
  </si>
  <si>
    <t>Всего по всем муниципальным программам:</t>
  </si>
  <si>
    <t>в том числе по подпрограммам и мероприятиям:</t>
  </si>
  <si>
    <t>Подпрограмма 1 "Обеспечение жизнедеятельности образовательных учреждений"</t>
  </si>
  <si>
    <t>Подпрограмма 2. "Одаренные дети"</t>
  </si>
  <si>
    <t>Организация проведения и обеспечение участия одаренных детей разных возрастных категорий в мероприятиях различных уровней</t>
  </si>
  <si>
    <t>КВСР</t>
  </si>
  <si>
    <t>КЦСР</t>
  </si>
  <si>
    <t>Подпрограмма 3. "Сохранение и укрепление здоровья детей"</t>
  </si>
  <si>
    <t>0230000</t>
  </si>
  <si>
    <t>444</t>
  </si>
  <si>
    <t>Подпрограмма 4. "Развитие дошкольного, общего и дополнительного образования"</t>
  </si>
  <si>
    <t>Обеспечение деятельности (оказание услуг) дошкольных образовательных учреждений</t>
  </si>
  <si>
    <t>0247556</t>
  </si>
  <si>
    <t>0247558</t>
  </si>
  <si>
    <t>0247564</t>
  </si>
  <si>
    <t>Обеспечение деятельности аппарата Управления образования администрации Северо-Енисейского района</t>
  </si>
  <si>
    <t>Обеспечение деятельности Управления образования администрации Северо-Енисейского района</t>
  </si>
  <si>
    <t>0257552</t>
  </si>
  <si>
    <t>452</t>
  </si>
  <si>
    <t>0310000</t>
  </si>
  <si>
    <t>Подпрограмма 3. "Социальная поддержка семей, имеющих детей"</t>
  </si>
  <si>
    <t>0320000</t>
  </si>
  <si>
    <t>0360151</t>
  </si>
  <si>
    <t>Подпрограмма 5. "Обеспечение реализации муниципальной программы"</t>
  </si>
  <si>
    <t>0377513</t>
  </si>
  <si>
    <t>Предоставление дополнительных мер социальной поддержки и социальной помощи отдельным категориям граждан, награжденных знаками отличия Северо-Енисейского района</t>
  </si>
  <si>
    <t>Предоставление дополнительных мер социальной поддержки семьям с новорожденными детьми</t>
  </si>
  <si>
    <t>Предоставление дополнительных мер социальной поддержки беременным женщинам, проживающим в районе</t>
  </si>
  <si>
    <t>Предоставление дополнительных мер социальной поддержки семьям, дети в которых обучаются в высших и средних учебных заведениях Красноярского края</t>
  </si>
  <si>
    <t>Предоставление дополнительных мер социальной поддержки семьям, воспитывающим детей-инвалидов</t>
  </si>
  <si>
    <t>0380000</t>
  </si>
  <si>
    <t>Предоставление единовременной адресной материальной помощи отдельным категориям граждан, проживающим в районе</t>
  </si>
  <si>
    <t>Выплата пенсии за выслугу лет лицам, замещавшим должности муниципальной службы и муниципальные должности на постоянной основе в органах местного самоуправления Северо-Енисейского района</t>
  </si>
  <si>
    <t>Руководство и управление в сфере установленных функций Отдела социальной защиты администрации Северо-Енисейского района</t>
  </si>
  <si>
    <t>Подпрограмма 1. "Модернизация, реконструкция, капитальный ремонт объектов коммунальной инфраструктуры и обновление материально-технической базы предприятий жилищно-коммунального хозяйства Северо-Енисейского района"</t>
  </si>
  <si>
    <t>441</t>
  </si>
  <si>
    <t>Подпрограмма 3. "Доступность коммунально-бытовых услуг для населения Северо-Енисейского района"</t>
  </si>
  <si>
    <t>0440000</t>
  </si>
  <si>
    <t>Субсидия на возмещение затрат теплоснабжающих организаций, осуществляющих производство и (или) реализацию тепловой энергии, не включенных в тарифы на коммунальные услуги вследствие ограничения их роста</t>
  </si>
  <si>
    <t>Субсидия на возмещение недополученных доходов, связанных с водоснабжением населения из водокачек и водоразборных колонок</t>
  </si>
  <si>
    <t>Субсидия на возмещение недополученных доходов, связанных с услугами муниципальной бани в п. Тея</t>
  </si>
  <si>
    <t>Субсидия на возмещение недополученных доходов, связанных с услугами муниципальной бани в п. Вангаш</t>
  </si>
  <si>
    <t>Субсидия на возмещение недополученных доходов, связанных с услугами муниципальной бани в п. Новая Калами</t>
  </si>
  <si>
    <t>Субсидия на возмещение затрат теплоснабжающих организаций, осуществляющих производство и (или) реализацию топлива твердого (швырок всех пород)</t>
  </si>
  <si>
    <t>0447577</t>
  </si>
  <si>
    <t>Подпрограмма 1. "Обеспечение предупреждения возникновения и развития чрезвычайных ситуаций природного и техногенного характера"</t>
  </si>
  <si>
    <t>0510000</t>
  </si>
  <si>
    <t>Обеспечение деятельности аварийно-спасательного формирования</t>
  </si>
  <si>
    <t>Ремонт и профилактическое обслуживание пожарных водоемов</t>
  </si>
  <si>
    <t>Очистка от снега подъездов к противопожарному водоснабжению (пожарным водоемам, пирсам, гидрантам)</t>
  </si>
  <si>
    <t>Приобретение первичных средств пожаротушения, противопожарного инвентаря, знаков пожарной безопасности</t>
  </si>
  <si>
    <t>Изготовление печатной продукции на тему исполнения первичных мер пожарной безопасности для населения района</t>
  </si>
  <si>
    <t>Подпрограмма 1.  "Сохранение культурного наследия"</t>
  </si>
  <si>
    <t>Комплектование библиотечного фонда</t>
  </si>
  <si>
    <t>Создание временных экспозиций и выставок</t>
  </si>
  <si>
    <t>0817488</t>
  </si>
  <si>
    <t>0810000</t>
  </si>
  <si>
    <t>Подпрограмма 2. "Поддержка искусства и народного творчества"</t>
  </si>
  <si>
    <t>Мероприятие 1. "Обеспечение условий реализации программы и прочие мероприятия"</t>
  </si>
  <si>
    <t>0830000</t>
  </si>
  <si>
    <t>Подпрограмма 1. "Развитие массовой физической культуры и спорта"</t>
  </si>
  <si>
    <t>Пропаганда здорового образа жизни среди населения Северо-Енисейского района</t>
  </si>
  <si>
    <t>Организация деятельности спортивных клубов по месту жительства граждан, расходы на оплату труда инструкторов спортивных клубов по месту жительства граждан</t>
  </si>
  <si>
    <t>Улучшение материально-технической базы для спортивных клубов по месту жительства граждан</t>
  </si>
  <si>
    <t>0917511</t>
  </si>
  <si>
    <t>Подпрограмма 2. "Развитие молодежной политики в районе"</t>
  </si>
  <si>
    <t>Подпрограмма 3. "Обеспечение жильем молодых семей в Северо-Енисейском районе"</t>
  </si>
  <si>
    <t>Предоставление молодым семьям - участникам подпрограммы социальных выплат на приобретение жилья или строительство индивидуального жилого дома</t>
  </si>
  <si>
    <t>0920000</t>
  </si>
  <si>
    <t>0927456</t>
  </si>
  <si>
    <t>0930000</t>
  </si>
  <si>
    <t>445</t>
  </si>
  <si>
    <t>Подпрограмма 1. "Дороги Северо-Енисейского района"</t>
  </si>
  <si>
    <t>1210000</t>
  </si>
  <si>
    <t>1217508</t>
  </si>
  <si>
    <t>Подпрограмма 3. "Развитие транспортного комплекса Северо-Енисейского района"</t>
  </si>
  <si>
    <t>Субсидия на возмещение недополученных доходов, возникающих в результате небольшой интенсивности пассажиропотоков по муниципальным и пригородным  маршрутам</t>
  </si>
  <si>
    <t>Подпрограмма 2. "Повышение безопасности дорожного движения в Северо-Енисейском районе"</t>
  </si>
  <si>
    <t>1220000</t>
  </si>
  <si>
    <t>1230000</t>
  </si>
  <si>
    <t>Подпрограмма 1. "Создание условий для обеспечения населения района услугами торговли"</t>
  </si>
  <si>
    <t>Субсидия на возмещение затрат, связанных с реализацией населению района продуктов питания, в части затрат по доставке в Северо-Енисейский район указанных продуктов (включая транспортно-заготовительные расходы)</t>
  </si>
  <si>
    <t>Подпрограмма 4. "Развитие среднеэтажного и малоэтажного жилищного строительства в Северо-Енисейском районе"</t>
  </si>
  <si>
    <t>Подпрограмма 6. "Реализация мероприятий в области градостроительной деятельности на территории Северо-Енисейского района"</t>
  </si>
  <si>
    <t>Подпрограмма 7. "Обеспечение условий реализации муниципальной программы"</t>
  </si>
  <si>
    <t>1640000</t>
  </si>
  <si>
    <t>1660000</t>
  </si>
  <si>
    <t>1670000</t>
  </si>
  <si>
    <t>Подпрограмма 1. "Управление муниципальным долгом Северо-Енисейского района"</t>
  </si>
  <si>
    <t>Расходы на обслуживание муниципального долга</t>
  </si>
  <si>
    <t>Руководство и управление в сфере установленных функций органов местного самоуправления</t>
  </si>
  <si>
    <t>Подпрограмма 1. "Открытость власти и информирование населения Северо-Енисейского района о деятельности и решениях органов местного самоуправления Северо-Енисейского района и информационно-разъяснительная работа по актуальным социально значимым вопросам"</t>
  </si>
  <si>
    <t>Производство и распространение материалов органов местного самоуправления в газете "Северо-Енисейский ВЕСТНИК" и ее приложения</t>
  </si>
  <si>
    <t>Производство и распространение газеты "Северо-Енисейский ВЕСТНИК" с социально-значимыми материалами</t>
  </si>
  <si>
    <t>Подпрограмма 2. "Обеспечение условий реализации муниципальной программы"</t>
  </si>
  <si>
    <t>Подпрограмма 1. "Повышение эффективности управления муниципальным имуществом, содержание и техническое обслуживание муниципального имущества"</t>
  </si>
  <si>
    <t>Подпрограмма 2. "Реализация мероприятий в области земельных отношений и природопользования"</t>
  </si>
  <si>
    <t>Содержание кладбища в п. Тея</t>
  </si>
  <si>
    <t>Содержание кладбища в п. Новая Калами</t>
  </si>
  <si>
    <t>Содержание кладбища в п. Вангаш</t>
  </si>
  <si>
    <t>Содержание кладбища в п. Брянка</t>
  </si>
  <si>
    <t>Содержание кладбища в п. Вельмо</t>
  </si>
  <si>
    <t>Работы по благоустройству и озеленению</t>
  </si>
  <si>
    <t>Мероприятие 1. "Поддержка проектов и мероприятий по благоустройству территории района"</t>
  </si>
  <si>
    <t>Мероприятие 2. "Финансовое обеспечение затрат, связанных с осуществлением работ по внешнему благоустройству"</t>
  </si>
  <si>
    <t>Финансовое обеспечение затрат, связанных с осуществлением работ по внешнему благоустройству, в части уличного освещения п. Тея</t>
  </si>
  <si>
    <t>Финансовое обеспечение затрат, связанных с осуществлением работ по внешнему благоустройству, в части уличного освещения п. Новая Калами</t>
  </si>
  <si>
    <t>Финансовое обеспечение затрат, связанных с осуществлением работ по внешнему благоустройству, в части уличного освещения п. Енашимо</t>
  </si>
  <si>
    <t>Финансовое обеспечение затрат, связанных с осуществлением работ по внешнему благоустройству, в части уличного освещения п. Вангаш</t>
  </si>
  <si>
    <t>Финансовое обеспечение затрат, связанных с осуществлением работ по внешнему благоустройству, в части уличного освещения п. Новоерудинский</t>
  </si>
  <si>
    <t>Финансовое обеспечение затрат, связанных с осуществлением работ по внешнему благоустройству, в части уличного освещения п. Вельмо</t>
  </si>
  <si>
    <t>Финансовое обеспечение затрат, связанных с осуществлением работ по внешнему благоустройству, в части уличного освещения п. Брянка</t>
  </si>
  <si>
    <t>Финансовое обеспечение затрат, связанных с осуществлением работ по внешнему благоустройству, в части освещения катков п. Новая Калами</t>
  </si>
  <si>
    <t>Финансовое обеспечение затрат, связанных с осуществлением работ по внешнему благоустройству, в части освещения новогодних елок п. Вангаш</t>
  </si>
  <si>
    <t>Финансовое обеспечение затрат, связанных с осуществлением работ по внешнему благоустройству, в части освещения новогодних елок п. Новая Калами</t>
  </si>
  <si>
    <t>Финансовое обеспечение затрат, связанных с осуществлением работ по внешнему благоустройству, в части освещения новогодних елок п. Брянка</t>
  </si>
  <si>
    <t>Финансовое обеспечение затрат, связанных с осуществлением работ по внешнему благоустройству, в части освещения новогодних елок п. Вельмо</t>
  </si>
  <si>
    <t>Финансовое обеспечение затрат, связанных с осуществлением работ по внешнему благоустройству, в части выполнения электромонтажных работ п. Тея</t>
  </si>
  <si>
    <t>Финансовое обеспечение затрат, связанных с осуществлением работ по внешнему благоустройству, в части выполнения электромонтажных работ п. Вангаш</t>
  </si>
  <si>
    <t>Финансовое обеспечение затрат, связанных с осуществлением работ по внешнему благоустройству, в части выполнения электромонтажных работ п. Новая Калами</t>
  </si>
  <si>
    <t>Финансовое обеспечение затрат, связанных с осуществлением работ по внешнему благоустройству, в части выполнения электромонтажных работ п. Брянка</t>
  </si>
  <si>
    <t>Финансовое обеспечение затрат, связанных с осуществлением работ по внешнему благоустройству, в части выполнения электромонтажных работ п. Вельмо</t>
  </si>
  <si>
    <t>Финансовое обеспечение затрат, связанных с осуществлением работ по внешнему благоустройству, в части выполнения электромонтажных работ п. Енашимо</t>
  </si>
  <si>
    <t>Финансовое обеспечение затрат, связанных с осуществлением работ по внешнему благоустройству, в части выполнения электромонтажных работ п. Новоерудинский</t>
  </si>
  <si>
    <t>Финансовое обеспечение затрат, связанных с осуществлением работ по внешнему благоустройству, в части содержания полигона твердых бытовых отходов в п. Тея</t>
  </si>
  <si>
    <t>Финансовое обеспечение затрат, связанных с осуществлением работ по внешнему благоустройству, в части содержания полигона твердых бытовых отходов в п. Вангаш</t>
  </si>
  <si>
    <t>Финансовое обеспечение затрат, связанных с осуществлением работ по внешнему благоустройству, в части содержания полигона твердых бытовых отходов в п. Новая Калами</t>
  </si>
  <si>
    <t>Мероприятие 3. "Возмещение затрат, связанных с оказанием услуг по поднятию и доставке криминальных и бесхозных трупов с мест происшествий и обнаружения в морг"</t>
  </si>
  <si>
    <t>Возмещение затрат, связанных с оказанием услуг по поднятию и доставке криминальных и бесхозных трупов с мест происшествий и обнаружения в морг</t>
  </si>
  <si>
    <t>2220000</t>
  </si>
  <si>
    <t>2230000</t>
  </si>
  <si>
    <t>2240000</t>
  </si>
  <si>
    <t>Подпрограмма 1. "Благоустройство территории района"</t>
  </si>
  <si>
    <t>2110000</t>
  </si>
  <si>
    <t>2120000</t>
  </si>
  <si>
    <t>2010000</t>
  </si>
  <si>
    <t>2020000</t>
  </si>
  <si>
    <t>1810000</t>
  </si>
  <si>
    <t>1820000</t>
  </si>
  <si>
    <t>Устройство площадок для размещения мусорных контейнеров</t>
  </si>
  <si>
    <t>Организация летних трудовых отрядов</t>
  </si>
  <si>
    <t>Организация отдыха детей в загородных оздоровительных лагерях за пределами района</t>
  </si>
  <si>
    <t>Организация летних пришкольных оздоровительных площадок</t>
  </si>
  <si>
    <t>Организация учебно-тренировочных сборов</t>
  </si>
  <si>
    <t>0237566</t>
  </si>
  <si>
    <t>0237582</t>
  </si>
  <si>
    <t>0237583</t>
  </si>
  <si>
    <t>0240000</t>
  </si>
  <si>
    <t>Субсидия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</si>
  <si>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0241021</t>
  </si>
  <si>
    <t>0247554</t>
  </si>
  <si>
    <t>Наименование муниципальной программы, подпрограммы, мероприятия</t>
  </si>
  <si>
    <t>0250000</t>
  </si>
  <si>
    <t>0340000</t>
  </si>
  <si>
    <t>0400000</t>
  </si>
  <si>
    <t>0410000</t>
  </si>
  <si>
    <t>0500000</t>
  </si>
  <si>
    <t>0820000</t>
  </si>
  <si>
    <t>0900000</t>
  </si>
  <si>
    <t>0910000</t>
  </si>
  <si>
    <t>0210000</t>
  </si>
  <si>
    <t>0220000</t>
  </si>
  <si>
    <t>0200000</t>
  </si>
  <si>
    <t>Текущие ремонты  учреждений</t>
  </si>
  <si>
    <t>Средства бюджета Северо-Енисейского района, направляемые на долевое участие в финансировании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t>
  </si>
  <si>
    <t>0241031</t>
  </si>
  <si>
    <t>0247588</t>
  </si>
  <si>
    <t>Субвенция на обеспечение бесплатного проезда детей до места нахождения детских оздоровительных лагерей и обратно (в соответствии с Законом края от 9 декабря 2010 года № 11-5393 "О социальной поддержке семей, имеющих детей, в Красноярском крае"), с учетом расходов на доставку и пересылку, в рамках подпрограммы "Социальная поддержка семей, имеющих детей" государственной программы Красноярского края "Развитие системы социальной поддержки населения"</t>
  </si>
  <si>
    <t>0320275</t>
  </si>
  <si>
    <t>0417571</t>
  </si>
  <si>
    <t>0417744</t>
  </si>
  <si>
    <t>Подпрограмма 5. "Капитальный ремонт муниципальных жилых помещений и общего имущества в многоквартирных домах, расположенных на территории Северо-Енисейского района"</t>
  </si>
  <si>
    <t>1650000</t>
  </si>
  <si>
    <t>440</t>
  </si>
  <si>
    <t>0300000</t>
  </si>
  <si>
    <t>0520000</t>
  </si>
  <si>
    <t>0800000</t>
  </si>
  <si>
    <t>1510000</t>
  </si>
  <si>
    <t>Приложение к письму администрации Северо-Енисейского  района                           от                               №</t>
  </si>
  <si>
    <t>Приобретение комплектов технологического оборудования для пищеблоков</t>
  </si>
  <si>
    <t>приобретение копмлектов медицинского оборудования для медицинских кабинетов</t>
  </si>
  <si>
    <t>Капитальный ремонт здания муниципального бюджетного дошкольного образовательного учреждения «Северо-Енисейский детский сад №1» ул. Карла Маркса, д.24, в гп Северо-Енисейский</t>
  </si>
  <si>
    <t>Капитальный ремонт здания муниципального бюджетного дошкольного образовательного учреждения «Новокаламинский детский сад №7» ул. Нагорная, д.9 в п. Новая Калами</t>
  </si>
  <si>
    <t>Капитальный ремонт здания дошкольных групп муниципального бюджетного общеобразовательного учреждения «Вангашская средняя школа №8» ул. Студенческая д.1 в п. Вангаш</t>
  </si>
  <si>
    <t>Капитальный ремонт здания муниципального бюджетного общеобразовательного учреждения «Брянковская средняя школа №5» ул. Школьная, д.42 в п. Брянка</t>
  </si>
  <si>
    <t>0218001</t>
  </si>
  <si>
    <t>0218002</t>
  </si>
  <si>
    <t>0218003</t>
  </si>
  <si>
    <t>0218004</t>
  </si>
  <si>
    <t>0218019</t>
  </si>
  <si>
    <t>0218020</t>
  </si>
  <si>
    <t>0218024</t>
  </si>
  <si>
    <t>0218025</t>
  </si>
  <si>
    <t>Капитальный ремонт здания муниципального бюджетного общеобразовательного учреждения «Вельминская основная школа №9» ул. Центральная, д.25, п. Вельмо</t>
  </si>
  <si>
    <t>0218028</t>
  </si>
  <si>
    <t>Капитальный ремонт здания муниципального бюджетного общеобразовательного учреждения дополнительного образования «Северо-Енисейский детско-юношеский центр» ул. Ленина, д.7 в г п Северо-Енисейский</t>
  </si>
  <si>
    <t>0218031</t>
  </si>
  <si>
    <t>Приобретение и установка хоккейной коробки муниципального бюджетного образовательного учреждения дополнительного образования «Северо-Енисейская детско-юношеская спортивная школа» в п. Тея</t>
  </si>
  <si>
    <t>0218043</t>
  </si>
  <si>
    <t>Отсыпка и асфальтирование площадки хоккейной коробки по ул. Ленина в гп Северо-Енисейский</t>
  </si>
  <si>
    <t>0218044</t>
  </si>
  <si>
    <t>Капитальный ремонт стадиона муниципального бюджетного общеобразовательного учреждения «Северо-Енисейская средняя школа №2» по ул. Карла Маркса в гп Северо-Енисейский</t>
  </si>
  <si>
    <t>0218046</t>
  </si>
  <si>
    <t>Выполнение инженерно-геологических изысканий для определения уровня грунтовых вод на территории муниципального бюджетного общеобразовательного учреждения "Брянковская средняя школа № 5" по ул. Школьная, 42 в п. Брянка</t>
  </si>
  <si>
    <t>0218047</t>
  </si>
  <si>
    <t>Выполнение работ по отсыпке и асфальтированию площадки для размещения хоккейной коробки муниципального бюджетного образовательного учреждения дополнительного образования "Северо-Енисейская детско-юношеская спортивная школа" в п. Тея</t>
  </si>
  <si>
    <t>0218048</t>
  </si>
  <si>
    <t>Приобретение материально-технического оборудования для работы с одаренными детьми</t>
  </si>
  <si>
    <t>0228005</t>
  </si>
  <si>
    <t>Обеспечение возможности участия детей в круглогодичных интенсивных школах и интеллектуальных смотрах различных направленностей</t>
  </si>
  <si>
    <t>0228006</t>
  </si>
  <si>
    <t>0228007</t>
  </si>
  <si>
    <t>Субвенция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</si>
  <si>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Субсидия на оплату стоимости набора продуктов питания или готовых блюд и их транспортировки в лагеря с дневным пребыванием детей</t>
  </si>
  <si>
    <t>Субсидия на оплату стоимости путевок для детей в краевые государственные и негосударственные организации отдыха детей и их оздоровления, зарегистрированные на территории края, муниципальные загородные оздоровительные лагеря</t>
  </si>
  <si>
    <t>0238008</t>
  </si>
  <si>
    <t>0238010</t>
  </si>
  <si>
    <t>Долевое участие в финансировании субсидии на оплату стоимости путевок для детей в краевые государственные и негосударственные организации отдыха, оздоровления и занятости детей, зарегистрированные на территории Красноярского края, муниципальные загородные оздоровительные лагеря</t>
  </si>
  <si>
    <t>0238011</t>
  </si>
  <si>
    <t>0238012</t>
  </si>
  <si>
    <t>Проведение сплавов по рекам Большой Пит и Чиримба</t>
  </si>
  <si>
    <t>0238013</t>
  </si>
  <si>
    <t>Расходы, связанные с обеспечением бесплатным питанием учащихся общеобразовательных школ района, не имеющих права на обеспечение бесплатным питанием в соответствии с пунктом 6 статьи 11 Закона от 02 ноября 2000 года № 12-961 «О защите прав ребенка»</t>
  </si>
  <si>
    <t>0238014</t>
  </si>
  <si>
    <t>Долевое участие в финансировании субсидии на оплату стоимости набора продуктов питания или готовых блюд и их транспортировки в лагерях с дневным пребыванием детей</t>
  </si>
  <si>
    <t>0238018</t>
  </si>
  <si>
    <t>Обеспечение молоком муниципальные образовательные учреждения для организации потребления учащимися 1-5 классов общеобразовательных учреждений</t>
  </si>
  <si>
    <t>0238041</t>
  </si>
  <si>
    <t>Персональные выплаты, устанавливаемые в целях повышения оплаты труда молодым специалистам, персональные выплаты, устанавливаемые с учетом опыта работы при наличии ученой степени, почетного звания, нагрудного знака (значка)</t>
  </si>
  <si>
    <t>Субвенция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бразовательных организациях, реализующих образовательную программу дошкольного образования, без взимания родительской платы»</t>
  </si>
  <si>
    <t>Субвенция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</si>
  <si>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Субсидия на 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</si>
  <si>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соответствии с пунктом 3 части 1 статьи 8 Федерального закона от 29 декабря 2012 года № 273-ФЗ «Об образовании в Российской Федерации», пунктом 5 статьи 8 Закона края от 26 июня 2014 года № 6-2519 «Об образовании в Красноярском крае»</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</si>
  <si>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соответствии с пунктом 3 части 1 статьи 8 Федерального закона от 29 декабря 2012 года № 273-ФЗ «Об образовании в Российской Федерации», пунктом 5 статьи 8 Закона края от 26 июня 2014 года № 6-2519 «Об образовании в Красноярском крае»</t>
  </si>
  <si>
    <t>Приобретение новогодних подарков</t>
  </si>
  <si>
    <t>0248015</t>
  </si>
  <si>
    <t>0248042</t>
  </si>
  <si>
    <t>Софинансирование субсидии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</si>
  <si>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0248049</t>
  </si>
  <si>
    <t>0248800</t>
  </si>
  <si>
    <t>Компенсация расходов на оплату стоимости проезда и провоза багажа к месту использования отпуска и обратно</t>
  </si>
  <si>
    <t>0248802</t>
  </si>
  <si>
    <t>Расходы на служебные командировки</t>
  </si>
  <si>
    <t>Коммунальные услуги в части оплаты теплоэнергии</t>
  </si>
  <si>
    <t>Коммунальные услуги в части оплаты водопотребления и водоотведения</t>
  </si>
  <si>
    <t>Коммунальные услуги в части оплаты электроэнергии</t>
  </si>
  <si>
    <t>Расходы на приобретение мягкого инвентаря и обмундирования</t>
  </si>
  <si>
    <t>0248803</t>
  </si>
  <si>
    <t>0248804</t>
  </si>
  <si>
    <t>0248805</t>
  </si>
  <si>
    <t>0248806</t>
  </si>
  <si>
    <t>0248809</t>
  </si>
  <si>
    <t>Обеспечение деятельности (оказание услуг) образовательных учреждений</t>
  </si>
  <si>
    <t>Расходы, связанные со служебными командировками</t>
  </si>
  <si>
    <t>Обеспечение деятельности (оказание услуг) образовательных учреждений дополнительного образования</t>
  </si>
  <si>
    <t>Расходы на приобретение горюче-смазочных материалов</t>
  </si>
  <si>
    <t>Выплаты по итогам работы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также межбюджетных трансфертов, поступающих в бюджет Северо-Енисейского района в соответствии с бюджетным законодательством Российской Федерации</t>
  </si>
  <si>
    <t>0248810</t>
  </si>
  <si>
    <t>0248812</t>
  </si>
  <si>
    <t>0248813</t>
  </si>
  <si>
    <t>0248814</t>
  </si>
  <si>
    <t>0248815</t>
  </si>
  <si>
    <t>0248816</t>
  </si>
  <si>
    <t>0248819</t>
  </si>
  <si>
    <t>0248820</t>
  </si>
  <si>
    <t>0248822</t>
  </si>
  <si>
    <t>0248823</t>
  </si>
  <si>
    <t>0248824</t>
  </si>
  <si>
    <t>0248825</t>
  </si>
  <si>
    <t>0248826</t>
  </si>
  <si>
    <t>0248828</t>
  </si>
  <si>
    <t>0248829</t>
  </si>
  <si>
    <t>0248898</t>
  </si>
  <si>
    <t>Субвенция на реализацию Закона края от 20 декабря 2007 года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</si>
  <si>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Расходы на проведение горюче-смазочных материалов</t>
  </si>
  <si>
    <t>Расходы на исполнение судебных актов, предусматривающих обращения взыскания на средства бюджета Северо-Енисейского района по денежным обязательствам муниципальных учреждений</t>
  </si>
  <si>
    <t>Дополнительное финансовое обеспечение оплаты труда и иных выплат из средств бюджета района муниципальным служащим и иным работникам администрации района или ее органов с правами юридического лица, осуществляющих отдельные государственные полномочия, переданные органам местного самоуправления</t>
  </si>
  <si>
    <t>Выплаты по итогам работы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также межбюджетных трансфертов, поступающих в бюджет Северо-Енисейского района в соответствии с бюджетным законодательством Российской Федерации (Опека)</t>
  </si>
  <si>
    <t>0258800</t>
  </si>
  <si>
    <t>0258802</t>
  </si>
  <si>
    <t>0258803</t>
  </si>
  <si>
    <t>0258804</t>
  </si>
  <si>
    <t>0258805</t>
  </si>
  <si>
    <t>0258806</t>
  </si>
  <si>
    <t>0258808</t>
  </si>
  <si>
    <t>0258809</t>
  </si>
  <si>
    <t>0258898</t>
  </si>
  <si>
    <t>0258899</t>
  </si>
  <si>
    <t>0258900</t>
  </si>
  <si>
    <t>0258902</t>
  </si>
  <si>
    <t>0258903</t>
  </si>
  <si>
    <t>0258908</t>
  </si>
  <si>
    <t>0258950</t>
  </si>
  <si>
    <t>0258997</t>
  </si>
  <si>
    <t>0258998</t>
  </si>
  <si>
    <t>Субвенция на финансирование расходов по социальному обслуживанию населения, в том числе по предоставлению мер социальной поддержки работникам муниципальных учреждений социального обслуживания, в соответствии с пунктом 4 статьи 1 Закона края от 9 декабря 2010 года № 11-5397 «О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t>
  </si>
  <si>
    <t>Капитальный ремонт здания муниципального бюджетного учреждения социального обслуживания "Комплексный центр социального обслуживания населения Северо-Енисейского района" по ул. Строителей, 1Б в п. Тея в части замены оконных деревянных блоков на окна из ПВХ профиля</t>
  </si>
  <si>
    <t>0368112</t>
  </si>
  <si>
    <t>0368898</t>
  </si>
  <si>
    <t>Субвенция на реализацию Закона края от 20 декабря 2005 года № 17-4294 «О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 обеспечивающих решение вопросов социальной поддержки и социального обслуживания населения»</t>
  </si>
  <si>
    <t>0378950</t>
  </si>
  <si>
    <t>0378998</t>
  </si>
  <si>
    <t>Предоставление дополнительных мер социальной поддержки пенсионерам осуществляется в виде ежемесячных денежных выплат неработающим гражданам, имеющим длительный трудовой стаж на территории Северо-Енисейского района (женщины не менее 25 лет, мужчины не менее 30 лет) и постоянно проживающим в населенных пунктах района</t>
  </si>
  <si>
    <t>Предоставление дополнительных мер социальной поддержки одиноким гражданам, достигшим возраста - женщины 55 лет, мужчины 60 лет и одиноким неработающим гражданам, имеющим группу инвалидности, со среднедушевым денежным доходом ниже величины прожиточного минимума, установленного на душу населения Красноярского края для Северо-Енисейского района</t>
  </si>
  <si>
    <t>Предоставление дополнительной меры социальной поддержки в виде единовременной адресной материальной помощи на приобретение овощей неработающим гражданам, достигшим возраста 55 лет – женщины, 60 лет – мужчины, постоянно проживающим на территории района, которым назначена трудовая пенсия по старости и (или) по инвалидности, имеющим стаж работы в районе не менее 10 лет</t>
  </si>
  <si>
    <t>Дополнительные меры социальной поддержки отдельных категорий граждан в виде единовременной выплаты Ветеранам Великой Отечественной войны, пожилым гражданам к празднованию годовщины Победы в Великой Отечественной войне 1941- 1945 годов, Дню пожилого человека</t>
  </si>
  <si>
    <t>Единовременная денежная выплата Главы Северо-Енисейского района к «Дню металлурга» пенсионерам района, имеющим стаж работы в Северо-Енисейском районе до выхода на пенсию не менее 15 лет, проживающим и получающим пенсию в Северо-Енисейском районе по состоянию на 19 июля 2015 года</t>
  </si>
  <si>
    <t>0388100</t>
  </si>
  <si>
    <t>0238009</t>
  </si>
  <si>
    <t>0388101</t>
  </si>
  <si>
    <t>0388102</t>
  </si>
  <si>
    <t>0388103</t>
  </si>
  <si>
    <t>0388104</t>
  </si>
  <si>
    <t>0388105</t>
  </si>
  <si>
    <t>0388106</t>
  </si>
  <si>
    <t>0388107</t>
  </si>
  <si>
    <t>0388108</t>
  </si>
  <si>
    <t>0388109</t>
  </si>
  <si>
    <t>0388110</t>
  </si>
  <si>
    <t>0388111</t>
  </si>
  <si>
    <t>0388900</t>
  </si>
  <si>
    <t>0388902</t>
  </si>
  <si>
    <t>0388903</t>
  </si>
  <si>
    <t>0388998</t>
  </si>
  <si>
    <t>0388999</t>
  </si>
  <si>
    <r>
      <t xml:space="preserve">Муниципальная программа </t>
    </r>
    <r>
      <rPr>
        <b/>
        <u/>
        <sz val="14"/>
        <rFont val="Times New Roman"/>
        <family val="1"/>
        <charset val="204"/>
      </rPr>
      <t xml:space="preserve">"Реформирование и модернизация жилищно-коммунального хозяйства и повышение энергетической эффективности"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№515-п «Об утверждении муниципальной программы «Об утверждении муниципальной программы «Реформирование и модернизация жилищно-коммунального хозяйства и повышение энергетической эффективности»)</t>
    </r>
  </si>
  <si>
    <r>
      <rPr>
        <b/>
        <sz val="14"/>
        <rFont val="Times New Roman"/>
        <family val="1"/>
        <charset val="204"/>
      </rPr>
      <t>Муниципальная программа</t>
    </r>
    <r>
      <rPr>
        <b/>
        <u/>
        <sz val="14"/>
        <rFont val="Times New Roman"/>
        <family val="1"/>
        <charset val="204"/>
      </rPr>
      <t xml:space="preserve"> "Развитие образования" </t>
    </r>
    <r>
      <rPr>
        <sz val="14"/>
        <rFont val="Times New Roman"/>
        <family val="1"/>
        <charset val="204"/>
      </rPr>
      <t xml:space="preserve"> (постановление администрации Северо-Енисейского района от 29.10.2013 №566-п «Об утверждении муниципальной программы «Развитие образования»)</t>
    </r>
  </si>
  <si>
    <t>Субсидия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Красноярского края"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</si>
  <si>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Субсидия за содействие достижению и (или) поощрения достижения наилучших значений показателей деятельности органов местного самоуправления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</si>
  <si>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Долевое участие в финансировании субсидии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том числе участок тепловых и водопроводных сетей от ТК-12 до ж/д № 11 по ул. 60 лет ВЛКСМ в гп Северо-Енисейский, L= 280 м.</t>
  </si>
  <si>
    <t>Долевое участие в финансировании субсидии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том числе участок тепловых и водопроводных сетей от ТК-6 до ТК-8 по ул. Набережная в гп Северо-Енисейский, L=74 м.</t>
  </si>
  <si>
    <t>Подготовка проектной документации с получением положительного заключения государственной экспертизы по объекту "Участок надземных инженерных сетей тепловодоснабжения от ЦПК № 1 до тепловой камеры № 133А по ул. Донского в гп Северо-Енисейский</t>
  </si>
  <si>
    <t>Подготовка проектной документации с получением положительного заключения государственной экспертизы по объекту "Полигон ТБО в п. Брянка"</t>
  </si>
  <si>
    <t>Подготовка проектной документации с получением положительного заключения государственной экспертизы по объекту "Полигон ТБО в п. Вельмо"</t>
  </si>
  <si>
    <t>Капитальный ремонт участка сети тепловодоснабжения от ул. Первомайская до ул. Школьная, 1 в п. Тея</t>
  </si>
  <si>
    <t>Капитальный ремонт участка сети тепловодоснабжения от ТК-142 до узла ввода в многоквартирные жилые дома по ул. 40 лет Победы, 1Б, 7Б в гп Северо-Енисейский</t>
  </si>
  <si>
    <t>Капитальный ремонт участка сети тепловодоснабжения от ТК-124 до узла ввода в многоквартирный жилой дом по ул. Донского, 53 в гп Северо-Енисейский</t>
  </si>
  <si>
    <t>Капитальный ремонт участка сети тепловодоснабжения от ТК-153 до ТК-157 по ул. Капитана Тибекина в гп Северо-Енисейский</t>
  </si>
  <si>
    <t>Капитальный ремонт участка сети тепловодоснабжения от ТК-157 до ж/д по ул. Капитана Тибекина,14 в гп Северо-Енисейский</t>
  </si>
  <si>
    <t>Долевое участие в финансировании субсидии за содействие достижению и (или) поощрения достижения наилучших значений показателей деятельности органов местного самоуправления в части капитального ремонта участка холодного водоснабжения от ТК-3 до котельной по ул. Юбилейная в п. Новая Калами</t>
  </si>
  <si>
    <t>Долевое участие в финансировании субсидии за содействие достижению и (или) поощрения достижения наилучших значений показателей деятельности органов местного самоуправления в части капитального ремонта участка сети водоотведения от жилого дома по ул. Школьная, д.42Б до коллектора микрорайона «Тарасовский» в п. Тея</t>
  </si>
  <si>
    <t>Долевое участие в финансировании субсидии за содействие достижению и (или) поощрения достижения наилучших значений показателей деятельности органов местного самоуправления в части капитального ремонта участка сети водоотведения от жилого дома по ул. 50 лет Октября, 9 до коллектора микрорайона «Тарасовский» в п. Тея</t>
  </si>
  <si>
    <t>Приобретение комплектной трансформаторной подстанции наружной установки КТПН - 400/6/0,4</t>
  </si>
  <si>
    <t>Приобретение трех экскаваторов погрузчиков</t>
  </si>
  <si>
    <t>Приобретение двух тракторов тягового класса 2,0</t>
  </si>
  <si>
    <t>Приобретение крана стрелового автомобильного</t>
  </si>
  <si>
    <t>Приобретение двух бульдозеров на гусеничном ходу</t>
  </si>
  <si>
    <t>Приобретение автомобиля мусоровоза</t>
  </si>
  <si>
    <t>Приобретение погрузчика универсального</t>
  </si>
  <si>
    <t>Приобретение лесовозного автопоезда</t>
  </si>
  <si>
    <t>Приобретение лесопогрузчика на шасси трелевочника</t>
  </si>
  <si>
    <t>Приобретение трансформатора силового 16000/110</t>
  </si>
  <si>
    <t>Приобретение двух комплектных трансформаторных подстанций наружной установки 250/6/0,4</t>
  </si>
  <si>
    <t>Приобретение комплектной трансформаторной подстанции наружной установки КТПН - 630/6/0,4</t>
  </si>
  <si>
    <t>Приобретение трансформатора масляного герметичного ТМГ 400/6/0,4</t>
  </si>
  <si>
    <t>Приобретение трансформатора 2500/35/6</t>
  </si>
  <si>
    <t>Приобретение трансформатора 1600/35/6</t>
  </si>
  <si>
    <t>Приобретение дизельной электростанции номинальной мощностью 200кВт</t>
  </si>
  <si>
    <t>Приобретение дизельной электростанции номинальной мощностью 100кВт</t>
  </si>
  <si>
    <t>Приобретение трансформаторного масла</t>
  </si>
  <si>
    <t>Приобретение высоковольтного изолированного самонесущего провода</t>
  </si>
  <si>
    <t>Приобретение двух прицепов тракторных самосвальных</t>
  </si>
  <si>
    <t>Приобретение гусеничного снегоболотохода</t>
  </si>
  <si>
    <t>Приобретение трактора трелевочного</t>
  </si>
  <si>
    <t>Приобретение рамы лесопильной</t>
  </si>
  <si>
    <t>Приобретение бульдозера</t>
  </si>
  <si>
    <t>Приобретение технологического оборудования для котельных в гп Северо-Енисейский</t>
  </si>
  <si>
    <t>Приобретение технологического оборудования для котельных в п. Тея</t>
  </si>
  <si>
    <t>Приобретение технологического оборудования для котельной в п. Новая Калами</t>
  </si>
  <si>
    <t>Приобретение технологического оборудования для котельной в п. Вельмо</t>
  </si>
  <si>
    <t>Приобретение технологического оборудования для котельной в п. Вангаш</t>
  </si>
  <si>
    <t>Приобретение запасных частей для оборудования котельных района</t>
  </si>
  <si>
    <t>Капитальный ремонт нежилого сооружения - разделочной эстакады по ул.Набережная, 68/4 в гп Северо-Енисейский</t>
  </si>
  <si>
    <t>Капитальный ремонт нежилого сооружения - разделочной эстакады по ул. Первомайскаяв в п.Тея</t>
  </si>
  <si>
    <t>Капитальный ремонт нежилого сооружения - пилорамы по ул. Первомайская в п.Тея</t>
  </si>
  <si>
    <t>Капитальный ремонт нежилого административного здания лесозаготовительного цеха по ул. Набережная, зд. 68 в гп Северо-Енисейский</t>
  </si>
  <si>
    <t>Капитальный ремонт нежилого здания - гаража лесозаготовительного цеха по ул. Набережная, зд. 68/2 в гп Северо-Енисейский</t>
  </si>
  <si>
    <t>0418162</t>
  </si>
  <si>
    <t>0418164</t>
  </si>
  <si>
    <t>0418166</t>
  </si>
  <si>
    <t>0418167</t>
  </si>
  <si>
    <t>0418168</t>
  </si>
  <si>
    <t>0418171</t>
  </si>
  <si>
    <t>0418172</t>
  </si>
  <si>
    <t>0418173</t>
  </si>
  <si>
    <t>0418174</t>
  </si>
  <si>
    <t>0418175</t>
  </si>
  <si>
    <t>0418176</t>
  </si>
  <si>
    <t>0418177</t>
  </si>
  <si>
    <t>0418178</t>
  </si>
  <si>
    <t>0418179</t>
  </si>
  <si>
    <t>0418180</t>
  </si>
  <si>
    <t>0418181</t>
  </si>
  <si>
    <t>0418182</t>
  </si>
  <si>
    <t>0418183</t>
  </si>
  <si>
    <t>0418184</t>
  </si>
  <si>
    <t>0418185</t>
  </si>
  <si>
    <t>0418186</t>
  </si>
  <si>
    <t>0418187</t>
  </si>
  <si>
    <t>0418188</t>
  </si>
  <si>
    <t>0418189</t>
  </si>
  <si>
    <t>0418190</t>
  </si>
  <si>
    <t>0418191</t>
  </si>
  <si>
    <t>0418192</t>
  </si>
  <si>
    <t>0418193</t>
  </si>
  <si>
    <t>0418194</t>
  </si>
  <si>
    <t>0418195</t>
  </si>
  <si>
    <t>0418196</t>
  </si>
  <si>
    <t>0418197</t>
  </si>
  <si>
    <t>0418198</t>
  </si>
  <si>
    <t>0418199</t>
  </si>
  <si>
    <t>0418750</t>
  </si>
  <si>
    <t>0418751</t>
  </si>
  <si>
    <t>0418752</t>
  </si>
  <si>
    <t>0418753</t>
  </si>
  <si>
    <t>0418754</t>
  </si>
  <si>
    <t>0418755</t>
  </si>
  <si>
    <t>0418756</t>
  </si>
  <si>
    <t>0418757</t>
  </si>
  <si>
    <t>0418758</t>
  </si>
  <si>
    <t>0418790</t>
  </si>
  <si>
    <t>0418791</t>
  </si>
  <si>
    <t>0418792</t>
  </si>
  <si>
    <t>0418793</t>
  </si>
  <si>
    <t>0418794</t>
  </si>
  <si>
    <t>Подпрограмма 2. "Чистая вода Северо-Енисейкого района"</t>
  </si>
  <si>
    <t>Проектно-сметная документация на строительство водозабора подземных вод в гп Северо-Енисейский</t>
  </si>
  <si>
    <t>Подготовка проектно-сметной документации с получением положительного заключения государственной экспертизы по объекту "Водозабор подземных вод для хозяйственно-питьевого водоснабжения п. Тея"</t>
  </si>
  <si>
    <t>Подготовка проектно-сметной документации с получением положительного заключения государственной экспертизы по объекту "Водозабор подземных вод для хозяйственно-питьевого водоснабжения п. Новая Калами"</t>
  </si>
  <si>
    <t>0428150</t>
  </si>
  <si>
    <t>0428169</t>
  </si>
  <si>
    <t>0428170</t>
  </si>
  <si>
    <t>Субвенции бюджетам муниципальных образований на реализацию отдельных мер по обеспечению ограничения платы граждан за коммунальные услуги в рамках отдельных мероприятий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</si>
  <si>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Субвенция на реализацию Закона края от 20 декабря 2012 года № 3-963 «О наделении органов местного самоуправления муниципальных районов края отдельными государственными полномочиями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</si>
  <si>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Субсидия на финансовое обеспечение затрат, связанных с оказанием населению услуг по приобретению (закупку) котельно-печного топлива</t>
  </si>
  <si>
    <t>Субсидия на возмещение затрат теплоснабжающих и энергосбытовых организаций, осуществляющих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</si>
  <si>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Расходы на возмещение затрат, связанных с услугами муниципальной бани в гп Северо-Енисейский</t>
  </si>
  <si>
    <t>Субсидия на возмещение недополученных доходов, связанных с услугами муниципальной бани в п. Енашимо</t>
  </si>
  <si>
    <t>0447570</t>
  </si>
  <si>
    <t>0448152</t>
  </si>
  <si>
    <t>0448153</t>
  </si>
  <si>
    <t>0448154</t>
  </si>
  <si>
    <t>0448155</t>
  </si>
  <si>
    <t>0448156</t>
  </si>
  <si>
    <t>0448157</t>
  </si>
  <si>
    <t>0448158</t>
  </si>
  <si>
    <t>0448159</t>
  </si>
  <si>
    <t>0448160</t>
  </si>
  <si>
    <t>0448161</t>
  </si>
  <si>
    <r>
      <t xml:space="preserve">Муниципальная программа </t>
    </r>
    <r>
      <rPr>
        <b/>
        <u/>
        <sz val="14"/>
        <rFont val="Times New Roman"/>
        <family val="1"/>
        <charset val="204"/>
      </rPr>
      <t>"Защита населения и территории Северо-Енисейского района от чрезвычайных ситуаций природного и техногенного характера"</t>
    </r>
    <r>
      <rPr>
        <sz val="14"/>
        <rFont val="Times New Roman"/>
        <family val="1"/>
        <charset val="204"/>
      </rPr>
      <t xml:space="preserve"> (постановление администрации Северо-Енисейского района от 21.10.2013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t>
    </r>
  </si>
  <si>
    <t>Оказание авиационных услуг в период весеннего половодья и пожароопасного сезона</t>
  </si>
  <si>
    <t>Обеспечение работы оперативных групп по контролю за противопожарным состоянием припоселковых лесов, безопасностью на водных объектах и ледовых переправах</t>
  </si>
  <si>
    <t>Обеспечение пропаганды знаний в области ГО и защиты населения и территории района от ЧС природного и техногенного характера</t>
  </si>
  <si>
    <t>Аттестация объектов информатизации по требованиям безопасности информации, продление лицензии на ведение секретного делопроизводства</t>
  </si>
  <si>
    <t>Подключение стартовых пакетов спутниковой связи ИРИДИУМ с годовым обслуживанием</t>
  </si>
  <si>
    <t>Расходы связанные со служебными командировками</t>
  </si>
  <si>
    <t>Расходы на проведение текущего ремонта</t>
  </si>
  <si>
    <t>Обеспечение деятельности единой дежурно-диспетчерской службы</t>
  </si>
  <si>
    <t>Выплаты по итогам работы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также межбюджетных трансфертов, поступающих в бюджет Северо-Енисейского района в соответствии с бюджетным законодательством Российской Федерации (ЕДДС)</t>
  </si>
  <si>
    <t>Выплаты по итогам работы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также межбюджетных трансфертов, поступающих в бюджет Северо-Енисейского района в соответствии с бюджетным законодательством Российской Федерации (АСФ)</t>
  </si>
  <si>
    <t>0511021</t>
  </si>
  <si>
    <t>0518200</t>
  </si>
  <si>
    <t>0518202</t>
  </si>
  <si>
    <t>0518204</t>
  </si>
  <si>
    <t>0518205</t>
  </si>
  <si>
    <t>0518206</t>
  </si>
  <si>
    <t>0518219</t>
  </si>
  <si>
    <t>0518800</t>
  </si>
  <si>
    <t>0518802</t>
  </si>
  <si>
    <t>0518803</t>
  </si>
  <si>
    <t>0518804</t>
  </si>
  <si>
    <t>0518805</t>
  </si>
  <si>
    <t>0518806</t>
  </si>
  <si>
    <t>0518807</t>
  </si>
  <si>
    <t>0518808</t>
  </si>
  <si>
    <t>0518809</t>
  </si>
  <si>
    <t>0518850</t>
  </si>
  <si>
    <t>0518852</t>
  </si>
  <si>
    <t>0518853</t>
  </si>
  <si>
    <t>0518897</t>
  </si>
  <si>
    <t>0518898</t>
  </si>
  <si>
    <t>Ремонт и обслуживание сетей противопожарного водопровода</t>
  </si>
  <si>
    <t>Профилактическое обслуживание минерализованных защитных противопожарных полос</t>
  </si>
  <si>
    <t>Ремонт системы оповещения населения района на случай пожара</t>
  </si>
  <si>
    <t>Изготовление и прокат видео и телевизионной информации для населения района</t>
  </si>
  <si>
    <t>Приобретение пожарных гидрантов</t>
  </si>
  <si>
    <t>0528207</t>
  </si>
  <si>
    <t>0528208</t>
  </si>
  <si>
    <t>0528209</t>
  </si>
  <si>
    <t>0528210</t>
  </si>
  <si>
    <t>0528212</t>
  </si>
  <si>
    <t>0528213</t>
  </si>
  <si>
    <t>0528216</t>
  </si>
  <si>
    <t>0528217</t>
  </si>
  <si>
    <t>0528218</t>
  </si>
  <si>
    <t>0528219</t>
  </si>
  <si>
    <r>
      <t xml:space="preserve">Муниципальная программа </t>
    </r>
    <r>
      <rPr>
        <b/>
        <u/>
        <sz val="14"/>
        <rFont val="Times New Roman"/>
        <family val="1"/>
        <charset val="204"/>
      </rPr>
      <t xml:space="preserve">"Развитие физической культуры, спорта и молодежной политики"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№563-п «Об утверждении муниципальной программы «Развитие физической культуры, спорта и молодежной политики»)</t>
    </r>
    <r>
      <rPr>
        <b/>
        <sz val="14"/>
        <rFont val="Times New Roman"/>
        <family val="1"/>
        <charset val="204"/>
      </rPr>
      <t xml:space="preserve"> </t>
    </r>
  </si>
  <si>
    <r>
      <t xml:space="preserve">Муниципальная прорамма </t>
    </r>
    <r>
      <rPr>
        <b/>
        <u/>
        <sz val="14"/>
        <rFont val="Times New Roman"/>
        <family val="1"/>
        <charset val="204"/>
      </rPr>
      <t xml:space="preserve">"Развитие культуры" </t>
    </r>
    <r>
      <rPr>
        <sz val="14"/>
        <rFont val="Times New Roman"/>
        <family val="1"/>
        <charset val="204"/>
      </rPr>
      <t xml:space="preserve">(постановление администрации Северо-Енисейского района от 29.10.2013 №564-п «Об утверждении муниципальной программы «Развитие культуры») </t>
    </r>
  </si>
  <si>
    <t>Комплектование книжных фондов библиотек муниципальных образований и государственных библиотек городов Москвы и Санкт-Петербурга за счет средств федерального бюджета</t>
  </si>
  <si>
    <t>Субсидия на комплектование книжных фондов библиотек муниципальных образований Красноярского края</t>
  </si>
  <si>
    <t>Проведение циклов мероприятий культурно-досугового характера</t>
  </si>
  <si>
    <t>Модернизация библиотек района</t>
  </si>
  <si>
    <t>Долевое участие в финансировании расходов по субсидии на комплектование книжных фондов библиотек муниципальных образований Красноярского края</t>
  </si>
  <si>
    <t>Долевое участие в финансировании субсидии на комплектование книжных фондов библиотек муниципальных образований и государственных библиотек городов Москвы и Санкт-Петербурга</t>
  </si>
  <si>
    <t>Капитальный ремонт здания библиотеки по ул. Ленина, 52 в гп Северо-Енисейский</t>
  </si>
  <si>
    <t>Обеспечение деятельности (оказание услуг) муниципальным бюджетным учреждением «Централизованная библиотечная система Северо-Енисейского района»</t>
  </si>
  <si>
    <t>Обеспечение деятельности (оказание услуг) муниципальным бюджетным учреждением «Муниципальный музей истории золотодобычи Северо-Енисейского района»</t>
  </si>
  <si>
    <t>0815144</t>
  </si>
  <si>
    <t>0818230</t>
  </si>
  <si>
    <t>0818231</t>
  </si>
  <si>
    <t>0818232</t>
  </si>
  <si>
    <t>0818234</t>
  </si>
  <si>
    <t>0818236</t>
  </si>
  <si>
    <t>0818238</t>
  </si>
  <si>
    <t>0818266</t>
  </si>
  <si>
    <t>0818267</t>
  </si>
  <si>
    <t>0818268</t>
  </si>
  <si>
    <t>0818800</t>
  </si>
  <si>
    <t>0818802</t>
  </si>
  <si>
    <t>0818803</t>
  </si>
  <si>
    <t>0818804</t>
  </si>
  <si>
    <t>0818805</t>
  </si>
  <si>
    <t>0818806</t>
  </si>
  <si>
    <t>0818850</t>
  </si>
  <si>
    <t>0818852</t>
  </si>
  <si>
    <t>0818853</t>
  </si>
  <si>
    <t>0818854</t>
  </si>
  <si>
    <t>0818855</t>
  </si>
  <si>
    <t>0818856</t>
  </si>
  <si>
    <t>0818857</t>
  </si>
  <si>
    <t>0818898</t>
  </si>
  <si>
    <t>Гастрольная деятельность народного театра</t>
  </si>
  <si>
    <t>Проведение районного фестиваля «Театральная весна»</t>
  </si>
  <si>
    <t>Проведение районного фестиваля «Праздник Терпсихоры»</t>
  </si>
  <si>
    <t>Проведение районного фестиваля народного творчества старшей возрастной категории (35 лет и старше) «Признание»</t>
  </si>
  <si>
    <t>Проведение районного фестиваля детского творчества «Надежда»</t>
  </si>
  <si>
    <t>Проведение районного фестиваля славянской культуры «Славица»</t>
  </si>
  <si>
    <t>Проведение народного гуляния «День рыбака КлеВО»</t>
  </si>
  <si>
    <t>Проведение районного фестиваля «Хлебосольный край» к празднованию Дня металлурга в Северо-Енисейском районе</t>
  </si>
  <si>
    <t>Проведение районного фольклорного празднества «Купальские забавы»</t>
  </si>
  <si>
    <t>Проведение районного народного гуляния «Вельминская подледка»</t>
  </si>
  <si>
    <t>Проведение этнического фестиваля «СЭВЭКИ Легенды Севера»</t>
  </si>
  <si>
    <t>Проведение районного фестиваля «Тейский Шансон»</t>
  </si>
  <si>
    <t>Проведение цикла мероприятий, посвященных народным гуляньям «Открытие снежного городка»</t>
  </si>
  <si>
    <t>Мероприятия на летних оздоровительных площадках</t>
  </si>
  <si>
    <t>Проведение цикла мероприятий, посвященных Дню знаний «Снова в школу»</t>
  </si>
  <si>
    <t>Проведение районной акции «Североенисейцы-фронтовикам» в рамках празднования 70-летия Победы</t>
  </si>
  <si>
    <t>Проведение мероприятий посвященных празднованию Победы в Великой Отечественной войне</t>
  </si>
  <si>
    <t>Проведение мероприятий посвященных празднованию Дня России</t>
  </si>
  <si>
    <t>Обеспечение деятельности (оказание услуг) муниципальным бюджетным учреждением «Централизованная клубная система Северо-Енисейского района»</t>
  </si>
  <si>
    <t>Гарантии и компенсации расходов, связанных с переездом</t>
  </si>
  <si>
    <t>Обеспечение деятельности (оказание услуг) муниципальным бюджетным образовательным учреждением дополнительного образования детей «Северо-Енисейская детская школа искусств»</t>
  </si>
  <si>
    <t>0821031</t>
  </si>
  <si>
    <t>0828241</t>
  </si>
  <si>
    <t>0828244</t>
  </si>
  <si>
    <t>0828245</t>
  </si>
  <si>
    <t>0828246</t>
  </si>
  <si>
    <t>0828247</t>
  </si>
  <si>
    <t>0828249</t>
  </si>
  <si>
    <t>0828250</t>
  </si>
  <si>
    <t>0828251</t>
  </si>
  <si>
    <t>0828252</t>
  </si>
  <si>
    <t>0828253</t>
  </si>
  <si>
    <t>0828254</t>
  </si>
  <si>
    <t>0828255</t>
  </si>
  <si>
    <t>0828258</t>
  </si>
  <si>
    <t>0828259</t>
  </si>
  <si>
    <t>0828260</t>
  </si>
  <si>
    <t>0828261</t>
  </si>
  <si>
    <t>0828262</t>
  </si>
  <si>
    <t>0828263</t>
  </si>
  <si>
    <t>0828800</t>
  </si>
  <si>
    <t>0828801</t>
  </si>
  <si>
    <t>0828802</t>
  </si>
  <si>
    <t>0828803</t>
  </si>
  <si>
    <t>0828804</t>
  </si>
  <si>
    <t>0828805</t>
  </si>
  <si>
    <t>0828806</t>
  </si>
  <si>
    <t>0828807</t>
  </si>
  <si>
    <t>0828808</t>
  </si>
  <si>
    <t>0828850</t>
  </si>
  <si>
    <t>0828852</t>
  </si>
  <si>
    <t>0828853</t>
  </si>
  <si>
    <t>0828854</t>
  </si>
  <si>
    <t>0828855</t>
  </si>
  <si>
    <t>0828856</t>
  </si>
  <si>
    <t>0828898</t>
  </si>
  <si>
    <t>Капитальный ремонт офисного здания по ул. Фабричная, 3 в гп Северо-Енисейский</t>
  </si>
  <si>
    <t>Руководство и управление в сфере установленных функций Управления культуры и молодежной политики администрации Северо-Енисейского района</t>
  </si>
  <si>
    <t>0838269</t>
  </si>
  <si>
    <t>0838900</t>
  </si>
  <si>
    <t>0838902</t>
  </si>
  <si>
    <t>0838903</t>
  </si>
  <si>
    <t>0838904</t>
  </si>
  <si>
    <t>0838905</t>
  </si>
  <si>
    <t>0838906</t>
  </si>
  <si>
    <t>0838998</t>
  </si>
  <si>
    <t>0838999</t>
  </si>
  <si>
    <t>Субсидия на выравнивание обеспеченности муниципальных образований края по реализации ими их отдельных расходных обязательств</t>
  </si>
  <si>
    <t>Организация и проведение всероссийских, районных массовых акций на территории района</t>
  </si>
  <si>
    <t>Организация и проведение физкультурных и комплексных спортивных мероприятий среди лиц средних и старших групп населенных пунктов района</t>
  </si>
  <si>
    <t>Организация и проведение районных физкультурно-спортивных мероприятиях на территории Северо-Енисейского района</t>
  </si>
  <si>
    <t>Участие в официальных физкультурных, спортивных мероприятиях Красноярского края</t>
  </si>
  <si>
    <t>Проведение физкультурно-спортивных мероприятий с маломобильной категорией населения</t>
  </si>
  <si>
    <t>Долевое участие в финансировании расходов по субсидии на выравнивание обеспеченности муниципальных образований края по реализации ими их отдельных расходных обязательств</t>
  </si>
  <si>
    <t>Содержание здания крытого плавательного бассейна</t>
  </si>
  <si>
    <t>Строительство крытого плавательного бассейна в гп Северо-Енисейский</t>
  </si>
  <si>
    <t>Строительство физкультурно-спортивного центра (стр. №4) по ул. Фабричная в гп Северо-Енисейский</t>
  </si>
  <si>
    <t>0918300</t>
  </si>
  <si>
    <t>0918301</t>
  </si>
  <si>
    <t>0918302</t>
  </si>
  <si>
    <t>0918303</t>
  </si>
  <si>
    <t>0918304</t>
  </si>
  <si>
    <t>0918305</t>
  </si>
  <si>
    <t>0918306</t>
  </si>
  <si>
    <t>0918307</t>
  </si>
  <si>
    <t>0918308</t>
  </si>
  <si>
    <t>0918311</t>
  </si>
  <si>
    <t>0918341</t>
  </si>
  <si>
    <t>0918343</t>
  </si>
  <si>
    <t>0918898</t>
  </si>
  <si>
    <t>Субсидия на поддержку деятельности муниципальных молодежных центров</t>
  </si>
  <si>
    <t>Обеспечение выполнения муниципального задания на оказание муниципальных услуг (выполнение работ) муниципальным бюджетным учреждением «Молодежный центр Северо-Енисейского района»</t>
  </si>
  <si>
    <t>Долевое участие в финансировании субсидии на поддержку деятельности муниципальных молодежных центров</t>
  </si>
  <si>
    <t>Восстановление после пожара здания муниципального бюджетного учреждения "Молодежный центр Северо-Енисейского района" по ул. Советская, 7 в гп Северо-Енисейский</t>
  </si>
  <si>
    <t>Обеспечение деятельности (оказание услуг) муниципальным бюджетным учреждением «Молодежный центр Северо-Енисейского района»</t>
  </si>
  <si>
    <t>0928330</t>
  </si>
  <si>
    <t>0928331</t>
  </si>
  <si>
    <t>0928332</t>
  </si>
  <si>
    <t>0928800</t>
  </si>
  <si>
    <t>0928802</t>
  </si>
  <si>
    <t>0928803</t>
  </si>
  <si>
    <t>0928804</t>
  </si>
  <si>
    <t>0928805</t>
  </si>
  <si>
    <t>0928806</t>
  </si>
  <si>
    <t>0928808</t>
  </si>
  <si>
    <t>0928898</t>
  </si>
  <si>
    <t>0938340</t>
  </si>
  <si>
    <r>
      <t xml:space="preserve">Муниципальная программа </t>
    </r>
    <r>
      <rPr>
        <b/>
        <u/>
        <sz val="14"/>
        <rFont val="Times New Roman"/>
        <family val="1"/>
        <charset val="204"/>
      </rPr>
      <t xml:space="preserve">"Создание условий для обеспечения доступным и комфортным жильем граждан Северо-Енисейского района"  </t>
    </r>
    <r>
      <rPr>
        <sz val="14"/>
        <rFont val="Times New Roman"/>
        <family val="1"/>
        <charset val="204"/>
      </rPr>
      <t>(постановление администрации Северо-Енисейского района от 29.10.2013 №567/1-п «Об утверждении муниципальной программы «Об утверждении муниципальной программы «Обеспечение доступным и комфортным жильем жителей района»)</t>
    </r>
  </si>
  <si>
    <r>
      <t xml:space="preserve">Муниципальная программа </t>
    </r>
    <r>
      <rPr>
        <b/>
        <u/>
        <sz val="14"/>
        <rFont val="Times New Roman"/>
        <family val="1"/>
        <charset val="204"/>
      </rPr>
      <t xml:space="preserve">"Развитие транспортной системы Северо-Енисейского района"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№561-п «Об утверждении муниципальной программы «Развитие транспортной системы Северо-Енисейского района»)</t>
    </r>
  </si>
  <si>
    <t>Субсидия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t>
  </si>
  <si>
    <t>Субсидия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t>
  </si>
  <si>
    <t>Долевое участие в финансировании субсидии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t>
  </si>
  <si>
    <t>Долевое участие в финансировании субсидии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t>
  </si>
  <si>
    <t>Ремонт улично-дорожной сети в части устройства асфальтобетонного покрытия участка дороги от автомобильного кольца до ул. Ленина, 66 в гп Северо-Енисейский</t>
  </si>
  <si>
    <t>Ремонт улично-дорожной сети в части устройства асфальтобетонного покрытия участка дороги ул. Юбилейная в п. Новая Калами</t>
  </si>
  <si>
    <t>Устройство кюветов и водоотводных канав по ул. Белинского, ул. Гастелло, ул. Гоголя, ул. Карла Маркса, ул. Набережная, 2, ул. 40 лет Победы, ул. Шевченко, ул. Ленина, ул. Коммунистическая в гп Северо-Енисейский</t>
  </si>
  <si>
    <t>Устройство кюветов по ул. 50 лет Октября, ул. Металлистов, ул. Октябрьская, ул. Шоссейная, ул. Клубная , ул. Первомайская, ул. Школьная, ул. Новая в п. Тея</t>
  </si>
  <si>
    <t>Укладка водопропускных трубок в п. Тея</t>
  </si>
  <si>
    <t>Ремонт и отсыпка проезжих частей и обочин по ул. Кузнецовская, ул. Молодежная в п. Тея</t>
  </si>
  <si>
    <t>Укладка водопропускной трубки по ул. Дражников, 6 А в п. Новая Калами</t>
  </si>
  <si>
    <t>Углубление водоотводной канавы по ул. Юбилейная от СДК Новая Калами до пересения ул. Юбилейная с ул. Нагорная в п. Новая Калами</t>
  </si>
  <si>
    <t>Отсыпка обочин дороги по ул. Юбилейная в п. Новая Калами</t>
  </si>
  <si>
    <t>Устройство автобусных карманов с подсыпкой грунта, планировкой участков и асфальтированием по ул. 40 лет Победы, 12А и ул. Карла Маркса, 24, 26 в гп Северо-Енисейский</t>
  </si>
  <si>
    <t>Ремонт улично-дорожной сети, в части устройства асфальтобетонного покрытия участка дороги, ограниченного улицами Советская, Коммунистическая и домом по ул. Советская, 4 в гп Северо-Енсейский</t>
  </si>
  <si>
    <t>Ремонт улично-дорожной сети, в части устройства асфальтобетонного покрытия по верхней ул. Белинского в гп Северо-Енисейский</t>
  </si>
  <si>
    <t>Ремонт улично-дорожной сети в части устройства асфальтобетонного покрытия участка дороги по ул. Суворова в гп Северо-Енисейский</t>
  </si>
  <si>
    <t>Ремонт улично-дорожной сети, в части устройства асфальтобетонного покрытия участка дороги по ул. Гореликова и устройство автостоянки по ул. Гореликова, 4 в гп Северо-Енисейский</t>
  </si>
  <si>
    <t>Ремонт улично-дорожной сети в части устройства асфальтобетонного покрытия подъездов к 21 дому по ул. Капитана Тибекина и ул. 40 лет Победы в гп Северо-Енисейский</t>
  </si>
  <si>
    <t>Ремонт улично-дорожной сети в части устройства асфальтобетонного покрытия участка дороги от ул. Первомайская 14А до ул. Школьная, 3А в п. Тея</t>
  </si>
  <si>
    <t>Ремонт улично-дорожной сети, в части устройства асфальтобетонного покрытия участка дороги возле жилого дома по ул. Донского, 14 А в гп Северо-Енисейский</t>
  </si>
  <si>
    <t>Ремонт улично-дорожной сети в части устройства асфальтобетонного покрытия переезда от Карла Маркса, 26 до ул. Донского, 16А в гп Северо-Енисейский</t>
  </si>
  <si>
    <t>Ремонт улично-дорожной сети в части устройства асфальтобетонного покрытия участка дороги от ул. Донского, 27 до технологического перекрестка в гп Северо-Енисейский</t>
  </si>
  <si>
    <t>Ремонт улично-дорожной сети в части устройства асфальтобетонного покрытия участка дороги по ул. Гоголя от ЦПК-3 до ул. Механическая в гп Северо-Енисейский</t>
  </si>
  <si>
    <t>Устройство бетонной водоотводной канавы по ул. Донского в гп Северо-Енисейский</t>
  </si>
  <si>
    <t>Отсыпка и ремонт проезжей части и обочин дороги по ул.Школьная, ул. Лесная в п. Брянка</t>
  </si>
  <si>
    <t>Ремонт улично-дорожной сети, в части устройства асфальтобетонного покрытия участка дороги от ул. Советская, 6 до ул. Ленина, 14 в гп Северо-Енисейский</t>
  </si>
  <si>
    <t>Ремонт улично-дорожной сети, в части устройства асфальтобетонного покрытия участка дороги по ул. Лесная в гп Северо-Енисейский</t>
  </si>
  <si>
    <t>Ремонт улично-дорожной сети, в части устройства асфальтобетонного покрытия проезда возле жилого дома по ул. Донского, 36 А в гп Северо-Енисейский</t>
  </si>
  <si>
    <t>Ремонт улично-дорожной сети, в части устройства асфальтобетонного покрытия участка дороги возле жилого дома по ул. Донского, 20 Б в гп Северо-Енисейский</t>
  </si>
  <si>
    <t>Ремонт улично-дорожной сети, в части устройства асфальтобетонного покрытия участка дороги по ул. Гастелло в гп Северо-Енисейский</t>
  </si>
  <si>
    <t>Ремонт улично-дорожной сети, в части устройства асфальтобетонного покрытия участка дороги по ул. Коммунистическая от дома по ул. Советская,5 до дома по ул. Пушкина, 7 в гп Северо-Енисейский</t>
  </si>
  <si>
    <t>Ремонт улично-дорожной сети, в части устройства асфальтобетонного покрытия участка дороги по ул. Комсомольская от ул. Фрунзе до ул. Белинского (верхняя) в гп Северо-Енисейский</t>
  </si>
  <si>
    <t>Ремонт улично-дорожной сети, в части устройства асфальтобетонного покрытия участка дороги по ул. Маяковского от ул. Гоголя до ул. Урицкого в гп Северо-Енисейский</t>
  </si>
  <si>
    <t>Ремонт улично-дорожной сети, в части устройства асфальтобетонного покрытия участка дороги по ул. Фабричная с заездом к Офисному зданию по ул. Фабричная, 3 в гп Северо-Енисейский</t>
  </si>
  <si>
    <t>Ремонт улично-дорожной сети, в части устройства асфальтобетонного покрытия проезда от ул. Фабричная к домам 21, 23, 25 по ул. Ленина в гп Северо-Енисейский</t>
  </si>
  <si>
    <t>Ремонт улично-дорожной сети, в части устройства асфальтобетонного покрытия участка дороги возле дома по ул. Донского, 32 в гп Северо-Енисейский</t>
  </si>
  <si>
    <t>Ремонт улично-дорожной сети, в части устройства асфальтобетонного покрытия участка возле дома по ул. Донского, 53 в гп Северо-Енисейский</t>
  </si>
  <si>
    <t>Ремонт улично-дорожной сети, в части устройства асфальтобетонного покрытия участка дороги пересечения ул. Набережная и технологической дороги в гп Северо-Енисейский</t>
  </si>
  <si>
    <t>Ремонт улично-дорожной сети, в части устройства асфальтобетонного покрытия участка дороги по ул. Шевченко в гп Северо-Енисейский</t>
  </si>
  <si>
    <t>Отсыпка дорожного полотна по ул. Октябрьская в гп Северо-Енисейский</t>
  </si>
  <si>
    <t>1217594</t>
  </si>
  <si>
    <t>1218350</t>
  </si>
  <si>
    <t>1218357</t>
  </si>
  <si>
    <t>1218359</t>
  </si>
  <si>
    <t>1218368</t>
  </si>
  <si>
    <t>1218394</t>
  </si>
  <si>
    <t>1218395</t>
  </si>
  <si>
    <t>1218396</t>
  </si>
  <si>
    <t>1218397</t>
  </si>
  <si>
    <t>1218399</t>
  </si>
  <si>
    <t>1218702</t>
  </si>
  <si>
    <t>1218703</t>
  </si>
  <si>
    <t>1218704</t>
  </si>
  <si>
    <t>1218705</t>
  </si>
  <si>
    <t>1218706</t>
  </si>
  <si>
    <t>1218707</t>
  </si>
  <si>
    <t>1218708</t>
  </si>
  <si>
    <t>1218709</t>
  </si>
  <si>
    <t>1218710</t>
  </si>
  <si>
    <t>1218711</t>
  </si>
  <si>
    <t>1218712</t>
  </si>
  <si>
    <t>1218713</t>
  </si>
  <si>
    <t>1218714</t>
  </si>
  <si>
    <t>1218715</t>
  </si>
  <si>
    <t>1218719</t>
  </si>
  <si>
    <t>1218723</t>
  </si>
  <si>
    <t>1218724</t>
  </si>
  <si>
    <t>1218725</t>
  </si>
  <si>
    <t>1218726</t>
  </si>
  <si>
    <t>1218727</t>
  </si>
  <si>
    <t>1218728</t>
  </si>
  <si>
    <t>1218729</t>
  </si>
  <si>
    <t>1218730</t>
  </si>
  <si>
    <t>1218731</t>
  </si>
  <si>
    <t>1218732</t>
  </si>
  <si>
    <t>1218733</t>
  </si>
  <si>
    <t>1218734</t>
  </si>
  <si>
    <t>1218735</t>
  </si>
  <si>
    <t>1218736</t>
  </si>
  <si>
    <t>1218737</t>
  </si>
  <si>
    <t>1228353</t>
  </si>
  <si>
    <t>Расходы на приобретение, доставку и установку дорожных знаков в п. Тея</t>
  </si>
  <si>
    <t>Расходы на приобретение, доставку и установку дорожных знаков в п. Новая Калами и в п. Енашимо</t>
  </si>
  <si>
    <t>Нанесение дорожной горизонтальной разметки 16 пешеходных переходов в гп Северо-Енисейский по ул. Ленина, 1, ул. Ленина, 5Г, ул. Ленина, 7, ул. Ленина, 42, ул. Ленина, 48, ул. Карла Маркса, 26, ул. Донского, 41А, ул. Набережная, 1, ул. Набережная, 10, ул. Капитана Тибекина, 1, ул. 40 лет Победы, 12А, на автомобильном кольце по ул. Ленина (5 единиц)</t>
  </si>
  <si>
    <t>Расходы на приобретение, доставку и установку дорожных знаков в п. Вангаш</t>
  </si>
  <si>
    <t>Нанесение дорожной разметки "Разделительная полоса" на автомобильные дороги в гп Северо-Енисейский</t>
  </si>
  <si>
    <t>Нанесение горизонтальной разметки проезжей части дорог в п. Новая Калами</t>
  </si>
  <si>
    <t>Расходы на приобретение, доставку и установку дорожных знаков в гп Северо-Енисейский</t>
  </si>
  <si>
    <t>Расходы на приобретение, доставку и установку дорожных знаков в п. Вельмо</t>
  </si>
  <si>
    <t>Устройство ограничивающих пешеходных ограждений у пешеходных переходов вблизи детских учреждений по ул. Донского, 41А, ул. Карла Маркса, 26, ул. Ленина, 7, ул. 40 лет Победы, 12А в гп Северо-Енисейский</t>
  </si>
  <si>
    <t>1238351</t>
  </si>
  <si>
    <t>1238352</t>
  </si>
  <si>
    <t>1238393</t>
  </si>
  <si>
    <t>1238398</t>
  </si>
  <si>
    <t>1238716</t>
  </si>
  <si>
    <t>1238717</t>
  </si>
  <si>
    <t>1238718</t>
  </si>
  <si>
    <t>1238720</t>
  </si>
  <si>
    <t>1238722</t>
  </si>
  <si>
    <r>
      <t xml:space="preserve">Муниципальная программа </t>
    </r>
    <r>
      <rPr>
        <b/>
        <u/>
        <sz val="14"/>
        <rFont val="Times New Roman"/>
        <family val="1"/>
        <charset val="204"/>
      </rPr>
      <t>"Развитие местного самоуправления"</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№514-п «Об утверждении муниципальной программы «Развитие местного самоуправления»)</t>
    </r>
  </si>
  <si>
    <t>1518400</t>
  </si>
  <si>
    <t>Долевое участие в финансировании субсидии в целях софинансирования мероприятий по поддержке и развитию малого и среднего предпринимательства на возмещение части затрат на уплату первоначального взноса (аванса) при заключении договора лизинга оборудования</t>
  </si>
  <si>
    <t>1530000</t>
  </si>
  <si>
    <t>1538402</t>
  </si>
  <si>
    <t>Подпрограмма 4. "Развитие сельского хозяйства на территории Северо-Енисейского раойна"</t>
  </si>
  <si>
    <t>1540000</t>
  </si>
  <si>
    <t>Возмещение части затрат гражданам, ведущим подсобное хозяйство на территории Северо-Енисейского района</t>
  </si>
  <si>
    <t>Возмещение части затрат на приобретение теплиц пенсионерам, ведущим подсобное хозяйство на территории Северо-Енисейского района</t>
  </si>
  <si>
    <t>Предоставление грантов гражданам в рамках проведения конкурса на организацию и развитие подсобного хозяйства на территории Северо-Енисейского района</t>
  </si>
  <si>
    <t>1548403</t>
  </si>
  <si>
    <t>1548404</t>
  </si>
  <si>
    <t>1548405</t>
  </si>
  <si>
    <t>Расходы на подготовку проектной документации с получением положительного заключения государственной экспертизы по объекту "Коммунальная и транспортная инфраструктура микрорайона "Сосновый бор" в г.п. Северо-Енисейский"</t>
  </si>
  <si>
    <t>1618449</t>
  </si>
  <si>
    <t>1610000</t>
  </si>
  <si>
    <t>Строительство 16 квартирного жилого дома по ул. Школьная (стр. №5) микрорайона «Тарасовский» в п. Тея</t>
  </si>
  <si>
    <t>Строительство 4 квартирного жилого дома по ул. Механическая (стр. № 2) в п. Новая Калами</t>
  </si>
  <si>
    <t>Строительство 4 квартирного жилого дома по ул. Школьная (стр. №5) в п. Брянка</t>
  </si>
  <si>
    <t>Строительство 4 квартирного жилого дома по ул. Центральная (стр. №5) в п. Вангаш</t>
  </si>
  <si>
    <t>Строительство 24 квартирного жилого дома по ул. 50 лет Октября (стр. №1) микрорайона «Тарасовский» в п. Тея</t>
  </si>
  <si>
    <t>Строительство 24 квартирного жилого дома по ул. 50 лет Октября (стр. №2) микрорайона «Тарасовский» в п. Тея</t>
  </si>
  <si>
    <t>Строительство 4 квартирного жилого дома (стр. №5) расположенного по ул. Дражников , 12Б в п. Новая Калами</t>
  </si>
  <si>
    <t>Строительство 4 квартирного жилого дома (стр. №6) расположенного по ул. Школьная, 26А в п. Брянка</t>
  </si>
  <si>
    <t>Строительство 4 квартирного жилого дома по ул. Лесная (стр. №2) в п. Вельмо</t>
  </si>
  <si>
    <t>Строительство 60-ти квартирного жилого дома по ул. Донского (стр. № 12) в гп Северо-Енисейский</t>
  </si>
  <si>
    <t>Строительство 16 квартирного жилого дома по ул. 50 лет Октября (стр. №6) микрорайона «Тарасовский» в п. Тея</t>
  </si>
  <si>
    <t>Строительство 16 квартирного жилого дома по ул. Донского (стр. № 14/1) в гп Северо-Енисейский</t>
  </si>
  <si>
    <t>1648430</t>
  </si>
  <si>
    <t>1648431</t>
  </si>
  <si>
    <t>1648432</t>
  </si>
  <si>
    <t>1648433</t>
  </si>
  <si>
    <t>1648435</t>
  </si>
  <si>
    <t>1648436</t>
  </si>
  <si>
    <t>1648437</t>
  </si>
  <si>
    <t>1648438</t>
  </si>
  <si>
    <t>1648440</t>
  </si>
  <si>
    <t>1648445</t>
  </si>
  <si>
    <t>1648454</t>
  </si>
  <si>
    <t>1648455</t>
  </si>
  <si>
    <t>Капитальный ремонт 2 квартирного жилого дома по ул. Автомобильная, д. 7 кв. 1 в гп Северо-Енисейский</t>
  </si>
  <si>
    <t>Капитальный ремонт 2 квартирного жилого дома по ул. Центральная, д. 19 в п. Вангаш</t>
  </si>
  <si>
    <t>Капитальный ремонт 4 квартирного жилого дома по ул. Октябрьская, д. 35 кв. 3,4 в п. Тея</t>
  </si>
  <si>
    <t>Капитальный ремонт 2 квартирного жилого дома ул. Лесная, д. 15 кв. 2 в п. Вельмо</t>
  </si>
  <si>
    <t>Средства резервного фонда, направленные на аварийно-восстановительные работы в части проведения капитального ремонта имущества общего пользования второго подъезда, кровли и перекрытия над вторым подъездом жилого дома по ул. Донского 28А в гп Северо-Енисейский в соответствии с распоряжением Администрации Северо-Енисейского района от 21.01.2015 № 43/1-ос "О выделении денежных средств из резервного фонда администрации Северо-Енисейского района в 2015 году"</t>
  </si>
  <si>
    <t>Средства резервного фонда, направленные на аварийно-восстановительные работы в части проведения капитального ремонта квартиры № 10 по ул. Донского 28А в гп Северо-Енисейский в соответствии с распоряжением Администрации Северо-Енисейского района от 21.01.2015 № 43/1-ос "О выделении денежных средств из резервного фонда администрации Северо-Енисейского района в 2015 году"</t>
  </si>
  <si>
    <t>Капитальный ремонт 3 квартирного жилого дома по ул. Октябрьская, д. 40 кв. 1 в п. Тея</t>
  </si>
  <si>
    <t>Капитальный ремонт 2 квартирного жилого дома по ул. Дражная, 3 кв.2 в п. Тея</t>
  </si>
  <si>
    <t>Капитальный ремонт нежилого помещения № 25 многоквартирного жилого дома по ул. Донского, 14 А в гп Северо-Енисейский</t>
  </si>
  <si>
    <t>Капитальный ремонт 8-и квартирного жилого дома по ул. Донского, 27 в гп Северо-Енисейский</t>
  </si>
  <si>
    <t>Капитальный ремонт 12-ти квартирного жилого дома по ул. Донского, 57 в гп Северо-Енисейский</t>
  </si>
  <si>
    <t>Капитальный ремонт квартиры № 1 жилого дома по ул. Набережная, 33А в гп Северо-Енисейский</t>
  </si>
  <si>
    <t>Капитальный ремонт 2 квартирного жилого дома по ул. Металлистов, 3, кв. 1 в п. Тея</t>
  </si>
  <si>
    <t>Капитальный ремонт общежития № 11 по ул. 40 лет Победы, 3 в гп Северо-Енисейский</t>
  </si>
  <si>
    <t>1658441</t>
  </si>
  <si>
    <t>1658442</t>
  </si>
  <si>
    <t>1658443</t>
  </si>
  <si>
    <t>1658444</t>
  </si>
  <si>
    <t>1658446</t>
  </si>
  <si>
    <t>1658447</t>
  </si>
  <si>
    <t>1658450</t>
  </si>
  <si>
    <t>1658451</t>
  </si>
  <si>
    <t>1658453</t>
  </si>
  <si>
    <t>1658456</t>
  </si>
  <si>
    <t>1658457</t>
  </si>
  <si>
    <t>1658458</t>
  </si>
  <si>
    <t>1658459</t>
  </si>
  <si>
    <t>1658460</t>
  </si>
  <si>
    <t>Подготовка проектов генеральных планов населенных пунктов и проектов изменений в утвержденные генеральные планы</t>
  </si>
  <si>
    <t>Выполнение инженерно-геодезических изысканий с оформлением результатов инженерно-геодезических изысканий застроенной части населенных пунктов</t>
  </si>
  <si>
    <t>Приобретение программного продукта Крипто Про PDF комплект и Adobe Acrobat 11 Pro</t>
  </si>
  <si>
    <t>Корректировка (актуализация) адресных планов 9 населенных пунктов района</t>
  </si>
  <si>
    <t>1668426</t>
  </si>
  <si>
    <t>1668427</t>
  </si>
  <si>
    <t>1668448</t>
  </si>
  <si>
    <t>1668461</t>
  </si>
  <si>
    <t>Обеспечение деятельности муниципального казенного учреждения «Служба заказчика-застройщика Северо-Енисейского района»</t>
  </si>
  <si>
    <t>1678800</t>
  </si>
  <si>
    <t>1678802</t>
  </si>
  <si>
    <t>1678803</t>
  </si>
  <si>
    <t>1678804</t>
  </si>
  <si>
    <t>1678805</t>
  </si>
  <si>
    <t>1678806</t>
  </si>
  <si>
    <t>1678807</t>
  </si>
  <si>
    <t>1678808</t>
  </si>
  <si>
    <t>1678898</t>
  </si>
  <si>
    <r>
      <rPr>
        <b/>
        <sz val="14"/>
        <rFont val="Times New Roman"/>
        <family val="1"/>
        <charset val="204"/>
      </rPr>
      <t xml:space="preserve">Муниципальная программа </t>
    </r>
    <r>
      <rPr>
        <b/>
        <u/>
        <sz val="14"/>
        <rFont val="Times New Roman"/>
        <family val="1"/>
        <charset val="204"/>
      </rPr>
      <t xml:space="preserve">"Управление муниципальными финансами"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№536-п "Об утверждении муниципальной программы Северо-Енисейского района «Управление муниципальными финансами")</t>
    </r>
  </si>
  <si>
    <t>1818540</t>
  </si>
  <si>
    <t>Подпрограмма 2. "Обеспечение реализации муниципальной программы и прочие мероприятия"</t>
  </si>
  <si>
    <t>1828900</t>
  </si>
  <si>
    <t>1828902</t>
  </si>
  <si>
    <t>1828903</t>
  </si>
  <si>
    <t>1828908</t>
  </si>
  <si>
    <t>1828998</t>
  </si>
  <si>
    <t>1828999</t>
  </si>
  <si>
    <r>
      <t xml:space="preserve"> </t>
    </r>
    <r>
      <rPr>
        <b/>
        <sz val="14"/>
        <rFont val="Times New Roman"/>
        <family val="1"/>
        <charset val="204"/>
      </rPr>
      <t xml:space="preserve">Муниципальная программа </t>
    </r>
    <r>
      <rPr>
        <b/>
        <u/>
        <sz val="14"/>
        <rFont val="Times New Roman"/>
        <family val="1"/>
        <charset val="204"/>
      </rPr>
      <t xml:space="preserve">"Содействие развитию гражданского общества"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№560-п «Об утверждении муниципальной программы «Содействие развитию гражданского общества»)</t>
    </r>
  </si>
  <si>
    <t>2018550</t>
  </si>
  <si>
    <t>2018551</t>
  </si>
  <si>
    <t>Обеспечение деятельности (оказание услуг) муниципальным бюджетным учреждением «Северо-Енисейская муниципальная информационная служба»</t>
  </si>
  <si>
    <t>2021021</t>
  </si>
  <si>
    <t>2028552</t>
  </si>
  <si>
    <t>2028800</t>
  </si>
  <si>
    <t>2028801</t>
  </si>
  <si>
    <t>2028802</t>
  </si>
  <si>
    <t>2028803</t>
  </si>
  <si>
    <t>2028898</t>
  </si>
  <si>
    <r>
      <t xml:space="preserve">Муниципальная программа </t>
    </r>
    <r>
      <rPr>
        <b/>
        <u/>
        <sz val="14"/>
        <rFont val="Times New Roman"/>
        <family val="1"/>
        <charset val="204"/>
      </rPr>
      <t xml:space="preserve">"Управление муниципальным имуществом"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№567-п «Об утверждении муниципальной программы «Управление муниципальным имуществом»)</t>
    </r>
  </si>
  <si>
    <t>Оформление технической и кадастровой документации на объекты недвижимости муниципальной собственности (жилищный фонд, нежилые помещения, здания, строения, сооружения, объекты внешнего благоустройства, объекты инженерной инфраструктуры), бесхозяйные объекты и объекты, принимаемые в муниципальную собственность</t>
  </si>
  <si>
    <t>Определение рыночной стоимости объектов муниципальной собственности</t>
  </si>
  <si>
    <t>Средства бюджета для уплаты обязательных взносов на капитальный ремонт общего имущества многоквартирных домов в муниципальной собственности</t>
  </si>
  <si>
    <t>Увеличение уставного капитала муниципального предприятия «Управление муниципальной торговли»</t>
  </si>
  <si>
    <t>Увеличение уставного капитала муниципального предприятия Северо-Енисейского района «ТеплоЭнергоСнаб»</t>
  </si>
  <si>
    <t>Увеличение уставного капитала муниципального унитарного предприятия «Управление коммуникационным комплексом Северо-Енисейского района»</t>
  </si>
  <si>
    <t>Проведение поверки индивидуальных (квартирных) приборов учета горячей и холодной воды, установленных в жилых помещениях, принадлежащих муниципальному образованию Северо-Енисейский район на праве собственности</t>
  </si>
  <si>
    <t>Оплата расходов Управляющей организации по содержанию и текущему ремонту общего имущества многоквартирных домов, отоплению, в которых расположены пустующие жилые муниципальные помещения</t>
  </si>
  <si>
    <t>Руководство и управление в сфере установленных функций Комитета по управлению муниципальным имуществом администрации Северо-Енисейского района</t>
  </si>
  <si>
    <t>2118555</t>
  </si>
  <si>
    <t>2118556</t>
  </si>
  <si>
    <t>2118557</t>
  </si>
  <si>
    <t>2118562</t>
  </si>
  <si>
    <t>2118564</t>
  </si>
  <si>
    <t>2118570</t>
  </si>
  <si>
    <t>2118571</t>
  </si>
  <si>
    <t>2118572</t>
  </si>
  <si>
    <t>2118900</t>
  </si>
  <si>
    <t>2118902</t>
  </si>
  <si>
    <t>2118903</t>
  </si>
  <si>
    <t>2118907</t>
  </si>
  <si>
    <t>2118998</t>
  </si>
  <si>
    <t>Выполнение кадастровых работ по оформлению межевых планов земельных участков для целей строительства и целей не связанных со строительством</t>
  </si>
  <si>
    <t>Проведение работ по исправлению кадастровой ошибки в кадастровых сведениях содержащихся в базе данных государственного кадастра недвижимости</t>
  </si>
  <si>
    <t>Подготовка схем размещения земельных участков на кадастровом плане территории для аукционных объектов и многоквартирных домов</t>
  </si>
  <si>
    <t>2128558</t>
  </si>
  <si>
    <t>2128559</t>
  </si>
  <si>
    <t>2128560</t>
  </si>
  <si>
    <t>Капитальный ремонт здания Администрации Северо-Енисейского района по ул. Ленина 48 в гп Северо-Енисейский</t>
  </si>
  <si>
    <t>Капитальный ремонт здания Администрации поселка Вангаш и поселка Новоерудинский по ул. Студенческая, 9 в п. Вангаш</t>
  </si>
  <si>
    <t>Капитальный ремонт здания Администрации поселка Вельмо и деревни Куромба по ул. Центральная, 38 в п. Вельмо</t>
  </si>
  <si>
    <t>Капитальный ремонт здания Администрации поселка Тея и поселка Суворовский по ул. Клубная, 1 в п. Тея</t>
  </si>
  <si>
    <t>Капитальный ремонт здания Администрации поселка Новая Калами, поселка Енашимо и поселка Еруда по ул. Юбилейная, 23 в п. Новая Калами</t>
  </si>
  <si>
    <t>Строительство модульного здания административно-хозяйственного здания в п. Брянка</t>
  </si>
  <si>
    <t>2138563</t>
  </si>
  <si>
    <t>2138565</t>
  </si>
  <si>
    <t>2138566</t>
  </si>
  <si>
    <t>2138567</t>
  </si>
  <si>
    <t>2138568</t>
  </si>
  <si>
    <t>2138569</t>
  </si>
  <si>
    <r>
      <t xml:space="preserve">Муниципальная программа </t>
    </r>
    <r>
      <rPr>
        <b/>
        <u/>
        <sz val="14"/>
        <rFont val="Times New Roman"/>
        <family val="1"/>
        <charset val="204"/>
      </rPr>
      <t xml:space="preserve">"Благоустройство территории" </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29.10.2013 №568/1-п «Об утверждении муниципальной программы «Об утверждении муниципальной программы «Благоустройство территории») </t>
    </r>
  </si>
  <si>
    <t>Содержание кладбища в гп Северо-Енисейский</t>
  </si>
  <si>
    <t>Приобретение, доставка, хранение и установка баннеров и аншлагов в гп Северо-Енисейский</t>
  </si>
  <si>
    <t>Ремонт Памятного мемориального знака в честь павших воинов-североенисейцев по ул. Ленина, 14/2 в гп Северо-Енисейский</t>
  </si>
  <si>
    <t>Ремонт деревянных лестниц в гп Северо-Енисейский</t>
  </si>
  <si>
    <t>Ремонт дорожного кольца по ул. Ленина в гп Северо-Енисейский</t>
  </si>
  <si>
    <t>Подготовка проекта благоустройства площади Ветеранов по ул. Ленина в гп Северо-Енисейский</t>
  </si>
  <si>
    <t>Строительство надворного туалета по ул. Дражников, д. 24 в п. Новая Калами</t>
  </si>
  <si>
    <t>Скашивание травы в п. Новая Калами</t>
  </si>
  <si>
    <t>Санитарная рубка сухостойных тополей в п. Брянка</t>
  </si>
  <si>
    <t>Скашивание травы в п. Вельмо</t>
  </si>
  <si>
    <t>Строительство трех надворных туалетов по ул. Центральная в п. Вангаш</t>
  </si>
  <si>
    <t>Содержание территорий общего пользования (скверов, парков, зеленых зон) в гп Северо-Енисейский</t>
  </si>
  <si>
    <t>Расчистка лестниц от снега в гп Северо-Енисейский</t>
  </si>
  <si>
    <t>Скашивание травы на газонах в парках и скверах в гп Северо-Енисейский</t>
  </si>
  <si>
    <t>Устройство зимнего городка в гп Северо-Енисейский</t>
  </si>
  <si>
    <t>Демонтаж зимнего городка в гп Северо-Енисейский</t>
  </si>
  <si>
    <t>Устройство и демонтаж зимнего городка в п. Вангаш</t>
  </si>
  <si>
    <t>Устройство и демонтаж зимнего городка в п. Новая Калами</t>
  </si>
  <si>
    <t>Устройство и демонтаж зимнего городка в п. Тея</t>
  </si>
  <si>
    <t>Снос аварийного жилого дома по ул. Шевцова, д. 12 в гп Северо-Енисейский</t>
  </si>
  <si>
    <t>Снос аварийного жилого дома по ул. Пушкина, д. 10 в гп Северо-Енисейский</t>
  </si>
  <si>
    <t>Снос аварийного жилого дома по ул. Лесная, д. 6 в п. Вельмо</t>
  </si>
  <si>
    <t>Приобретение, доставка и установка МАФ и детских игровых комплексов в гп Северо-Енисейский</t>
  </si>
  <si>
    <t>Приобретение, доставка и установка МАФ и детских игровых комплексов в п. Тея</t>
  </si>
  <si>
    <t>Приобретение, доставка и установка МАФ в п. Брянка</t>
  </si>
  <si>
    <t>Уборка несанкционированных свалок в п. Новая Калами</t>
  </si>
  <si>
    <t>Уборка несанкционированных свалок в п. Брянка</t>
  </si>
  <si>
    <t>Установка памятных мемориальных досок героям-североенисейцам</t>
  </si>
  <si>
    <t>Приобретение, доставка и установка МАФ в п. Вангаш</t>
  </si>
  <si>
    <t>Приобретение, устройство новых и ремонт существующих автобусных остановок в гп Северо-Енисейский</t>
  </si>
  <si>
    <t>Приобретение, доставка и установка остановочного павильона в п. Тея</t>
  </si>
  <si>
    <t>Устройство покрытия тротуара из брусчатки вокруг парка "Радуга" в гп Северо-Енисейский</t>
  </si>
  <si>
    <t>Устройство бетонного тротуара от дома № 1 до № 7 по ул. 40 лет Победы в гп Северо-Енисейский</t>
  </si>
  <si>
    <t>Приобретение, доставка и установка трех автобусных остановок по ул. Юбилейная в п. Новая Калами</t>
  </si>
  <si>
    <t>Устройство площадки для мусоросборных контейнеров по ул. Школьная 1, 1А, 1Б и Первомайская 14А в п. Тея</t>
  </si>
  <si>
    <t>Подготовка проекта устройства лестницы к зданию поликлиники в гп Северо-Енисейский</t>
  </si>
  <si>
    <t>Укрепление подпорных стенок по ул. Ленина, 42 и ул. Донского 41А в гп Северо-Енисейский</t>
  </si>
  <si>
    <t>Снос аварийного жилого дома по ул. Новая 1 в п. Тея</t>
  </si>
  <si>
    <t>Снос аварийного жилого дома по ул. Металлистов 7 в п. Тея</t>
  </si>
  <si>
    <t>Снос аварийного жилого дома по ул. Молодежная 3 в п. Тея</t>
  </si>
  <si>
    <t>Снос аварийного жилого дома по ул. Северная 5 А в п. Тея</t>
  </si>
  <si>
    <t>Снос аварийного жилого дома по ул. Северная 12 в п. Тея</t>
  </si>
  <si>
    <t>Рекультивация земельного участка по ул. Первомайская, 28 в п. Тея</t>
  </si>
  <si>
    <t>Уборка несанкционированных свалок в гп Северо-Енисейский</t>
  </si>
  <si>
    <t>Уборка несанкционированных свалок в п Тея</t>
  </si>
  <si>
    <t>Расчистка площадки после пожара части жилого дома по ул. Донского, 28 А (подъезд № 3 и № 4) в гп Северо-Енисейский</t>
  </si>
  <si>
    <t>Установка названий улиц и нумерации домов в гп Северо-Енисейский</t>
  </si>
  <si>
    <t>Приобретение, доставка и установка автобусной остановки в п. Енашимо</t>
  </si>
  <si>
    <t>Окраска и облицовка фасадов домов по ул. Суворова, 4, 6, по ул. Ленина, 23 в гп Северо-Енисейский</t>
  </si>
  <si>
    <t>Снос аварийного жилого дома по ул. Урицкого, 5 в гп Северо-Енисейский</t>
  </si>
  <si>
    <t>Снос аварийного жилого дома по ул. Горького, 4 в гп Северо-Енисейский</t>
  </si>
  <si>
    <t>Снос аварийного жилого дома по ул. Шевченко, 35 в гп Северо-Енисейский</t>
  </si>
  <si>
    <t>Снос аварийного жилого дома по ул. Донского, 19 в гп Северо-Енисейский</t>
  </si>
  <si>
    <t>Снос аварийного жилого дома по ул. Шоссейная, 17 в п. Тея</t>
  </si>
  <si>
    <t>Снос аварийного жилого дома по ул. Октябрьская, 21 в п. Тея</t>
  </si>
  <si>
    <t>Снос аварийного жилого дома пер. Северный, 2 в п. Вельмо</t>
  </si>
  <si>
    <t>Доставка танка Т-55 и БМП-1 для установки на территории сквера площади Победы в гп Северо-Енисейский</t>
  </si>
  <si>
    <t>2218601</t>
  </si>
  <si>
    <t>2218602</t>
  </si>
  <si>
    <t>2218603</t>
  </si>
  <si>
    <t>2218604</t>
  </si>
  <si>
    <t>2218605</t>
  </si>
  <si>
    <t>2218606</t>
  </si>
  <si>
    <t>2218607</t>
  </si>
  <si>
    <t>2218608</t>
  </si>
  <si>
    <t>2218609</t>
  </si>
  <si>
    <t>2218610</t>
  </si>
  <si>
    <t>2218611</t>
  </si>
  <si>
    <t>2218612</t>
  </si>
  <si>
    <t>2218613</t>
  </si>
  <si>
    <t>2218614</t>
  </si>
  <si>
    <t>2218615</t>
  </si>
  <si>
    <t>2218616</t>
  </si>
  <si>
    <t>2218617</t>
  </si>
  <si>
    <t>2218618</t>
  </si>
  <si>
    <t>2218619</t>
  </si>
  <si>
    <t>2218620</t>
  </si>
  <si>
    <t>2218621</t>
  </si>
  <si>
    <t>2218622</t>
  </si>
  <si>
    <t>2218623</t>
  </si>
  <si>
    <t>2218624</t>
  </si>
  <si>
    <t>2218661</t>
  </si>
  <si>
    <t>2218664</t>
  </si>
  <si>
    <t>2218667</t>
  </si>
  <si>
    <t>2218668</t>
  </si>
  <si>
    <t>2218669</t>
  </si>
  <si>
    <t>2218670</t>
  </si>
  <si>
    <t>2218671</t>
  </si>
  <si>
    <t>2218672</t>
  </si>
  <si>
    <t>2218673</t>
  </si>
  <si>
    <t>2218675</t>
  </si>
  <si>
    <t>2218676</t>
  </si>
  <si>
    <t>2218677</t>
  </si>
  <si>
    <t>2218678</t>
  </si>
  <si>
    <t>2218679</t>
  </si>
  <si>
    <t>2218680</t>
  </si>
  <si>
    <t>2218681</t>
  </si>
  <si>
    <t>2218682</t>
  </si>
  <si>
    <t>2218683</t>
  </si>
  <si>
    <t>2218684</t>
  </si>
  <si>
    <t>2218685</t>
  </si>
  <si>
    <t>2218686</t>
  </si>
  <si>
    <t>2218687</t>
  </si>
  <si>
    <t>2218688</t>
  </si>
  <si>
    <t>2218689</t>
  </si>
  <si>
    <t>2218690</t>
  </si>
  <si>
    <t>2218691</t>
  </si>
  <si>
    <t>2218692</t>
  </si>
  <si>
    <t>2218693</t>
  </si>
  <si>
    <t>2218694</t>
  </si>
  <si>
    <t>2218695</t>
  </si>
  <si>
    <t>2218696</t>
  </si>
  <si>
    <t>2218697</t>
  </si>
  <si>
    <t>2218698</t>
  </si>
  <si>
    <t>2218699</t>
  </si>
  <si>
    <t>2218760</t>
  </si>
  <si>
    <t>2218761</t>
  </si>
  <si>
    <t>2218762</t>
  </si>
  <si>
    <t>2218763</t>
  </si>
  <si>
    <t>2218778</t>
  </si>
  <si>
    <t>Субсидии бюджетам муниципальных образований для реализации проектов по благоустройству территорий поселений, городских округов в рамках подпрограммы "Поддержка муниципальных проектов и мероприятий по благоустройству территорий" государственной программы Красноярского края "Содействие развитию местного самоуправления"</t>
  </si>
  <si>
    <t>Софинансирование субсидии бюджетам муниципальных образований для реализации проектов по благоустройству территории поселений, городских округов на 2015 год в рамках подпрограммы "Поддержка муниципальных проектов и мероприятий по благоустройству территории" на 2014-2016 годы государственной программы Красноярского края "Содействие развитию местного самоуправления"</t>
  </si>
  <si>
    <t>2227741</t>
  </si>
  <si>
    <t>2228625</t>
  </si>
  <si>
    <t>Финансовое обеспечение затрат, связанных с осуществлением работ по внешнему благоустройству, в части уличного освещения гп Северо-Енисейский</t>
  </si>
  <si>
    <t>Финансовое обеспечение затрат, связанных с осуществлением работ по внешнему благоустройству, в части освещения электрических панно, карт района, указателей гп Северо-Енисейский</t>
  </si>
  <si>
    <t>Финансовое обеспечение затрат, связанных с осуществлением работ по внешнему благоустройству, в части освещения катков гп Северо-Енисейский</t>
  </si>
  <si>
    <t>Финансовое обеспечение затрат, связанных с осуществлением работ по внешнему благоустройству, в части освещения стадионов гп Северо-Енисейский</t>
  </si>
  <si>
    <t>Финансовое обеспечение затрат, связанных с осуществлением работ по внешнему благоустройству, в части освещения стадионов п. Новая Калами</t>
  </si>
  <si>
    <t>Финансовое обеспечение затрат, связанных с осуществлением работ по внешнему благоустройству, в части освещения новогодних елок гп Северо-Енисейский</t>
  </si>
  <si>
    <t>Финансовое обеспечение затрат, связанных с осуществлением работ по внешнему благоустройству, в части освещения новогодних елок п. Тея</t>
  </si>
  <si>
    <t>Финансовое обеспечение затрат, связанных с осуществлением работ по внешнему благоустройству, в части освещения электрических часов гп Северо-Енисейский</t>
  </si>
  <si>
    <t>Финансовое обеспечение затрат, связанных с осуществлением работ по внешнему благоустройству, в части выполнения электромонтажных работ гп Северо-Енисейский</t>
  </si>
  <si>
    <t>Финансовое обеспечение затрат, связанных с осуществлением работ по внешнему благоустройству, в части содержания полигона твердых бытовых отходов в гп Северо-Енисейский</t>
  </si>
  <si>
    <t>2238626</t>
  </si>
  <si>
    <t>2238627</t>
  </si>
  <si>
    <t>2238628</t>
  </si>
  <si>
    <t>2238629</t>
  </si>
  <si>
    <t>2238630</t>
  </si>
  <si>
    <t>2238631</t>
  </si>
  <si>
    <t>2238632</t>
  </si>
  <si>
    <t>2238633</t>
  </si>
  <si>
    <t>2238634</t>
  </si>
  <si>
    <t>2238635</t>
  </si>
  <si>
    <t>2238636</t>
  </si>
  <si>
    <t>2238637</t>
  </si>
  <si>
    <t>2238638</t>
  </si>
  <si>
    <t>2238639</t>
  </si>
  <si>
    <t>2238640</t>
  </si>
  <si>
    <t>2238641</t>
  </si>
  <si>
    <t>2238642</t>
  </si>
  <si>
    <t>2238643</t>
  </si>
  <si>
    <t>2238644</t>
  </si>
  <si>
    <t>2238645</t>
  </si>
  <si>
    <t>2238646</t>
  </si>
  <si>
    <t>2238647</t>
  </si>
  <si>
    <t>2238648</t>
  </si>
  <si>
    <t>2238649</t>
  </si>
  <si>
    <t>2238650</t>
  </si>
  <si>
    <t>2238651</t>
  </si>
  <si>
    <t>2238652</t>
  </si>
  <si>
    <t>2238653</t>
  </si>
  <si>
    <t>2238654</t>
  </si>
  <si>
    <t>2238655</t>
  </si>
  <si>
    <t>2238656</t>
  </si>
  <si>
    <t>2238657</t>
  </si>
  <si>
    <t>2248658</t>
  </si>
  <si>
    <t>2250000</t>
  </si>
  <si>
    <t>Субвенция на реализацию Закона края от 13 июня 2013 года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</si>
  <si>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2257518</t>
  </si>
  <si>
    <t>Мероприятия государственной программы Российской Федерации "Доступная среда" на 2011-2015 годы за счет средств федерального бюджета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</si>
  <si>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0245027</t>
  </si>
  <si>
    <t>Софинансирование субсидии на проведение мероприятий по формированию сети общеобразовательных организаций, в которых созданы условия для инклюзивного образования детей-инвалидов, за счет средств федерального бюджета в рамках мероприятий государственной программы Российской Федерации "Доступная среда" на 2011-2015 годы</t>
  </si>
  <si>
    <t>0248126</t>
  </si>
  <si>
    <t>0248899</t>
  </si>
  <si>
    <t>Приобретение машины стиральной-автомат (бытовой) для муниципального бюджетного учреждения социального обслуживания «Комплексный центр социального обслуживания населения Северо-Енисейского района»</t>
  </si>
  <si>
    <t>0368113</t>
  </si>
  <si>
    <t>Субсидия бюджетам муниципальных образований за содействие развитию налогового потенциала</t>
  </si>
  <si>
    <t>0417745</t>
  </si>
  <si>
    <t>Долевое участие в финансировании субсидии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том числе участок тепловых и водопроводных сетей от ТК-81 до ТК-86 по ул. Советская в гп Северо-Енисейский, L=74 м.</t>
  </si>
  <si>
    <t>0418120</t>
  </si>
  <si>
    <t>Долевое участие в финансировании субсидии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том числе участок тепловых и водопроводных сетей от ТК-93 до ввода в жилой дом № 2 по ул. Кутузова в гп Северо-Енисейский, L=245 м.</t>
  </si>
  <si>
    <t>0418163</t>
  </si>
  <si>
    <t>Долевое участие в финансировании субсидии бюджетам муниципальных образований на 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том числе участок тепловых и водопроводных сетей от ТК-81 до ТК-86 по ул. Советская в гп Северо-Енисейский, L=210 м.</t>
  </si>
  <si>
    <t>0418165</t>
  </si>
  <si>
    <t>Приобретение автомобиля водовоза</t>
  </si>
  <si>
    <t>0418780</t>
  </si>
  <si>
    <t>Софинансирование субсидии за содействие развитию налогового потенциала направляемое на капитальный ремонт участка теплосети от котельной № 1 до ТПС № 1 в гп Северо-Енисейский в части замены теплоизоляции</t>
  </si>
  <si>
    <t>0418795</t>
  </si>
  <si>
    <t>Субсидия на финансовое обеспечение затрат, связанных с оказанием населению услуг водоснабжения в части возмещения затрат по доставке воды автомобильным транспортом от центральной водокачки к водоразборным колонкам и на содержание водоразборных колонок в гп Северо-Енисейский</t>
  </si>
  <si>
    <t>0448781</t>
  </si>
  <si>
    <t>0518857</t>
  </si>
  <si>
    <t>0838901</t>
  </si>
  <si>
    <t>0838907</t>
  </si>
  <si>
    <t>0935020</t>
  </si>
  <si>
    <t>0937458</t>
  </si>
  <si>
    <t>Субсидия на реализацию мероприятий по обеспечению жильем молодых семей федеральной целевой программы «Жилище» на 2011-2015 годы</t>
  </si>
  <si>
    <t>Субсидия на предоставление социальных выплат молодым семьям на приобретение (строительство) жилья</t>
  </si>
  <si>
    <t>Обеспечение деятельности (оказание услуг) муниципальным бюджетным физкультурно-оздоровительным учреждением «Бассейн «Аяхта» Северо-Енисейского района»</t>
  </si>
  <si>
    <t>0948800</t>
  </si>
  <si>
    <t>0948802</t>
  </si>
  <si>
    <t>0948803</t>
  </si>
  <si>
    <t>0948804</t>
  </si>
  <si>
    <t>0948805</t>
  </si>
  <si>
    <t>0948806</t>
  </si>
  <si>
    <t>0948807</t>
  </si>
  <si>
    <t>0948809</t>
  </si>
  <si>
    <t>Подпрограмма 4. "Повышение мотивации населения к здоровому и активному образу жизни"</t>
  </si>
  <si>
    <t>Устройство обочин на улично-дорожной сети в гп Северо-Енисейский</t>
  </si>
  <si>
    <t>Ремонт улично-дорожной сети, в части устройства асфальтобетонного покрытия участка дороги пересечения ул. Ленина и технологической дороги в гп Северо-Енсейский</t>
  </si>
  <si>
    <t>Ремонт улично-дорожной сети, в части устройства асфальтобетонного покрытия проезда от здания по ул. Фабричная, 3 до сооружения по ул. Фабрична 7Д в гп Северо-Енсейский</t>
  </si>
  <si>
    <t>Ремонт улично-дорожной сети, в части устройства асфальтобетонного покрытия проезда от дома № 6 по ул. Гоголя до пересечения с ул. Белинского в гп Северо-Енсейский</t>
  </si>
  <si>
    <t>1218121</t>
  </si>
  <si>
    <t>1218129</t>
  </si>
  <si>
    <t>1218130</t>
  </si>
  <si>
    <t>1218131</t>
  </si>
  <si>
    <t>Субсидия на финансовое обеспечение затрат, связанных с оказанием населению услуг теплоснабжения в части возмещения затрат по устройству и содержанию автозимника, связанных с доставкой котельно-печного топлива</t>
  </si>
  <si>
    <t>Ремонт улично-дорожной сети, в части устройства асфальтобетонного покрытия элементов обустройства участка автомобильной дороги возле МБДОУ № 4 «Жарки» по ул. Донского, 41 А в гп Северо-Енисейский</t>
  </si>
  <si>
    <t>Ремонт улично-дорожной сети, в части устройства асфальтобетонного покрытия проезда от дома № 44 по ул. Карла Маркса до дома № 30 А по ул. Донского в гп Северо-Енисейский</t>
  </si>
  <si>
    <t>Замена водопропускной трубки на технологической дороге возле ЦПК-1 по ул. Набережная, 6А в гп Северо-Енисейский</t>
  </si>
  <si>
    <t>1218785</t>
  </si>
  <si>
    <t>1218795</t>
  </si>
  <si>
    <t>1218796</t>
  </si>
  <si>
    <t>1218797</t>
  </si>
  <si>
    <t>Субсидия для реализации мероприятий, предусмотренных муниципальными программи развития субъектов малого предпринимательства, в рамках подпрограммы «Развитие субъктов малого и среднего препринимательства в Красноярского края» государственной программы Красноярского края «Развитие инновационной деятельности, малого и среднего предпринимательства на территории края»</t>
  </si>
  <si>
    <t>1537607</t>
  </si>
  <si>
    <t>Строительство трансформаторной подстанции 630 кВ в гп Северо-Енисейский</t>
  </si>
  <si>
    <t>Реконструкция КТПН по ул. Грибная с заменой трансформатора с 250 кВ на 400 кВ в гп Северо-Енисейский</t>
  </si>
  <si>
    <t>1618428</t>
  </si>
  <si>
    <t>1618429</t>
  </si>
  <si>
    <t>Долевое участие в финансировании субсидии на выравнивание обеспеченности муниципальных образований края по реализации ими их отдельных расходных обязательств</t>
  </si>
  <si>
    <t>1648420</t>
  </si>
  <si>
    <t>Строительство 16 квартирного жилого дома по ул. Донского (стр. №15) в гп Северо-Енисейский</t>
  </si>
  <si>
    <t>1648434</t>
  </si>
  <si>
    <t>1648439</t>
  </si>
  <si>
    <t>Строительство 8 квартирного жилого дома по ул. Южная (стр. №10) микрорайона «Тарасовский» в п. Тея</t>
  </si>
  <si>
    <t>1648464</t>
  </si>
  <si>
    <t>Строительство 16 квартирного жилого дома (стр. № 17) по ул. Донского, 61А в гп Северо-Енисейский</t>
  </si>
  <si>
    <t>Капитальный ремонт 56-ти квартирного жилого дома по ул. Суворова, 4 в гп Северо-Енисейский</t>
  </si>
  <si>
    <t>1658127</t>
  </si>
  <si>
    <t>Капитальный ремонт 2 квартирного жилого дома по ул. Советская, 5 в п. Новая Калами</t>
  </si>
  <si>
    <t>1658452</t>
  </si>
  <si>
    <t>Капитальный ремонт 12-ти квартирного жилого дома по ул. Донского, 51 в гп Северо-Енисейский</t>
  </si>
  <si>
    <t>Капитальный ремонт 12-ти квартирного жилого дома по ул. Донского, 55 в гп Северо-Енисейский</t>
  </si>
  <si>
    <t>Капитальный ремонт жилого дома по ул. 40 лет Победы, 1 в гп Северо-Енисейский</t>
  </si>
  <si>
    <t>Капитальный ремонт 16-ти квартирного жилого дома по ул. 40 лет Победы, 2 в гп Северо-Енисейский</t>
  </si>
  <si>
    <t>1658462</t>
  </si>
  <si>
    <t>1658463</t>
  </si>
  <si>
    <t>1658797</t>
  </si>
  <si>
    <t>1658798</t>
  </si>
  <si>
    <t>Приобретение специализированного программного обеспечения для создания электронных документов в соответствии с XML-схемами ПО "Технокад-муниципалитет"</t>
  </si>
  <si>
    <t>1668465</t>
  </si>
  <si>
    <t>1678128</t>
  </si>
  <si>
    <t>Возмещение причиненного Красноярскому краю ущерба (неправомерно (незаконно) использованные средства) субсидии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"Улучшение жилищных условий отдельных категорий граждан, проживающих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</si>
  <si>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Иной межбюджетный трансферт из бюджета Северо-Енисейского района краевому бюджету в соответствии с Соглашением</t>
  </si>
  <si>
    <t>1838125</t>
  </si>
  <si>
    <t>1830000</t>
  </si>
  <si>
    <t>2117745</t>
  </si>
  <si>
    <t>2118573</t>
  </si>
  <si>
    <t>Софинансирование субсидии за содействие развитию налогового потенциала в части оформления технической документации на объекты муниципальной собственности в целях регистрации права на данные объекты</t>
  </si>
  <si>
    <t>Подпрограмма 3. "Строительство, реконструкция, капитальный ремонт и техническое оснащение муниципальных объектов административно-социальной сферы"</t>
  </si>
  <si>
    <t>Выполнение работ по устройству 12 хозяйственных сараев и 1 надворного туалета для многоквартирного дома по ул. Донского, 49 в гп Северо-Енисейский</t>
  </si>
  <si>
    <t>Обустройство двух площадок для установки танка Т-55 и БМП-1 в сквере площади Победы в гп Северо-Енисейский</t>
  </si>
  <si>
    <t>Асфальтирование площадки территории общего пользования, расположенного в черте гп Северо-Енисейский</t>
  </si>
  <si>
    <t>Снос аварийного жилого дома по ул. Фрунзе, д. 20 в гп Северо-Енисейский</t>
  </si>
  <si>
    <t>2218674</t>
  </si>
  <si>
    <t>2218779</t>
  </si>
  <si>
    <t>Ограждение кладбища в п. Новая Калами</t>
  </si>
  <si>
    <t>Возмещение причиненного Красноярскому краю ущерба (неправомерно (незаконно) использованные средства) субвенции на реализацию Закона края от 13 июня 2013 года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</si>
  <si>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2258128</t>
  </si>
  <si>
    <t xml:space="preserve">Подпрограмма 5. "Обеспечение реализации муниципальной программы </t>
  </si>
  <si>
    <r>
      <t>П</t>
    </r>
    <r>
      <rPr>
        <b/>
        <sz val="12"/>
        <color theme="1"/>
        <rFont val="Times New Roman"/>
        <family val="1"/>
        <charset val="204"/>
      </rPr>
      <t>одпрограмма 2. "Обеспечение первичных мер пожарной безопасности в населенных пунктах района"</t>
    </r>
  </si>
  <si>
    <t>Подпрограмма 3. "Развитие и поддержка субъектов малого и среднего предпринимательства на территории Северо-Енисейского района"</t>
  </si>
  <si>
    <t>Подпрограмма 3. "Улучшение жилищных условий отдельных категорий граждан, проживающих на территории Северо-Енисейского района"</t>
  </si>
  <si>
    <t>Мероприятие 1 "Предоставление иного межбюджетного трансферта из бюджета Северо-Енисейского района бюджету Красноярского края"</t>
  </si>
  <si>
    <t>Мероприятие 4. "Осуществление мероприятий по отлову и содержанию безнадзорных животных"</t>
  </si>
  <si>
    <r>
      <t xml:space="preserve">Муниципальная программа </t>
    </r>
    <r>
      <rPr>
        <b/>
        <u/>
        <sz val="14"/>
        <rFont val="Times New Roman"/>
        <family val="1"/>
        <charset val="204"/>
      </rPr>
      <t xml:space="preserve">"Система социальной защиты граждан в Северо-Енисейском районе" </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21.10.2013 № 527-п  «Об утверждении муниципальной программы «Система социальной защиты населения Северо-Енисейского района») </t>
    </r>
  </si>
  <si>
    <t>Подпрограмма 4. "Повышение качетсва и доступности социальных услуг"</t>
  </si>
  <si>
    <t>Подпрограмма 6. "Дополнительные меры социальной поддержки граждан"</t>
  </si>
  <si>
    <t>0418799</t>
  </si>
  <si>
    <t>Капитальный ремонт очистных сооружений микрорайона "Тарасовский" в п. Тея</t>
  </si>
  <si>
    <t>0448788</t>
  </si>
  <si>
    <t>Субсидия на финансирование (возмещение)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ценой топливно-энергетических ресурсов, учтенных Региональной энергетической комиссией Красноярского края при установлении тарифов на тепловую и электрическую энергию на 2015 год и фактической ценой топливно-энергетических ресурсов, сложившейся по договорам (контрактам) поставки в 2015 году</t>
  </si>
  <si>
    <t>0948898</t>
  </si>
  <si>
    <t>Проведение лабораторных исследований искусственной освещенности пешеходных переходов в населенных пунктах Северо-Енисейского района</t>
  </si>
  <si>
    <t>1238786</t>
  </si>
  <si>
    <t>Субсидии бюджетам муниципальных образований на актуализацию документов территориального планирования и градостроительного зонирования муниципальных образований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</si>
  <si>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1667591</t>
  </si>
  <si>
    <t>1668466</t>
  </si>
  <si>
    <t>Софинансирование субсидии бюджетам муниципальных образований на актуализацию документов территориального планирования и градостроительного зонирования муниципальных образований в рамках подпрограммы «Стимулирование жилищного строительства на территории Красноярского края» государственной программы Красноярского края «Создание условий для обеспечения доступным и комфортным жильем граждан Красноярского края»</t>
  </si>
  <si>
    <t>2118574</t>
  </si>
  <si>
    <t>Осуществление комплексной проверки финансово-хозяйственной деятельности муниципальных предприятий района, направленной на подтверждение достоверности финансовой, бухгалтерской и налоговой отчетности</t>
  </si>
  <si>
    <t>2218538</t>
  </si>
  <si>
    <t>Строительство общественного туалета по ул. Ленина в гп Северо-Енисейский</t>
  </si>
  <si>
    <t xml:space="preserve"> за  2015 год</t>
  </si>
  <si>
    <t>за 2015 года</t>
  </si>
  <si>
    <t>Подпрограмма 1. "Стимулирование жилищного строительства на территории Северо-Енисейского района"</t>
  </si>
  <si>
    <t>Подпрограмма 2. "Переселение граждан из аварийного жилищного фонда в Северо-Енисейском районе"</t>
  </si>
  <si>
    <t>Остаток ассигнований на конец отчетного периода (тыс.руб.)</t>
  </si>
  <si>
    <t>Оценка эффективности использования бюджетных ассигнований  за отчетный период  (%)</t>
  </si>
  <si>
    <t>6 баллов</t>
  </si>
  <si>
    <t>9 баллов</t>
  </si>
  <si>
    <t>10 баллов</t>
  </si>
  <si>
    <t>28 баллов</t>
  </si>
  <si>
    <t xml:space="preserve">9 баллов </t>
  </si>
  <si>
    <t>27 баллов</t>
  </si>
  <si>
    <t xml:space="preserve">25 баллов </t>
  </si>
  <si>
    <t>0 баллов</t>
  </si>
  <si>
    <t>3 балла</t>
  </si>
  <si>
    <t>20 баллов</t>
  </si>
  <si>
    <t>26 баллов</t>
  </si>
  <si>
    <t xml:space="preserve">Заместитель главы Северо-Енисейского района по экономике, анализу и прогнозированию  </t>
  </si>
  <si>
    <t xml:space="preserve">О. Н. Овчар </t>
  </si>
  <si>
    <t>Саенко Татьяна Владимировна</t>
  </si>
  <si>
    <t>тел.8(39160)21-0-78, 21-0-60</t>
  </si>
  <si>
    <t xml:space="preserve">Утверждено ассигнований по программе, всего на 2015 год       </t>
  </si>
  <si>
    <t>Остаток финансирования на 31.12.2015 (тыс.руб.)</t>
  </si>
  <si>
    <r>
      <t xml:space="preserve">8                             </t>
    </r>
    <r>
      <rPr>
        <sz val="10"/>
        <rFont val="Times New Roman"/>
        <family val="1"/>
        <charset val="204"/>
      </rPr>
      <t>(гр.4-гр.6)</t>
    </r>
  </si>
  <si>
    <r>
      <t xml:space="preserve">9                   </t>
    </r>
    <r>
      <rPr>
        <sz val="10"/>
        <rFont val="Times New Roman"/>
        <family val="1"/>
        <charset val="204"/>
      </rPr>
      <t>(гр.6/гр.4*100)</t>
    </r>
  </si>
  <si>
    <t>Оценка эффективности достижения целевых показателей муниципальной программы (подпрограммы) (%)*</t>
  </si>
  <si>
    <t>подпрограмма признается среднеэффективной</t>
  </si>
  <si>
    <t>подпрограмма признается эффективной</t>
  </si>
  <si>
    <t>подпрограмма признается неэффективной</t>
  </si>
  <si>
    <t>муниципальная программа признается эффективной</t>
  </si>
  <si>
    <t>подпрограмма признается неэффективной, реализация подпрограммы приостановлена</t>
  </si>
  <si>
    <t>*-оценка эффективности достижения целевых показателей муниципальной программы (подпрограммы) произведена в соответствии с постановлением администрации Северо-Енисейского района от 29.11.2013 №704-п «Об утверждении Порядка и критериев ежегодной оценки эффективности реализации муниципальных программ Северо-Енисейского района» (в редакции постановления администрации Северо-Енисейского района от 11.01.2016 № 4-п).</t>
  </si>
  <si>
    <t xml:space="preserve">Муниципальная программа признается:
высокоэффективной - при получении 28 (включительно) и более баллов;
эффективной - при получении от 20 баллов (включительно) до 28 баллов;
среднеэффективной - при получении от 12 баллов (включительно) до 20 баллов;
неэффективной - при получении менее 12 баллов.
</t>
  </si>
  <si>
    <t xml:space="preserve">Подпрограмма муниципальной программы и (или) отдельное мероприятие муниципальной программы признаются:
высокоэффективной (ым) при получении 10 (включительно) баллов;
эффективной (ым) при получении от 7 баллов (включительно) до 10 баллов;
среднеэффективной (ым) при получении от 3 баллов (включительно) до 7 баллов;
неэффективной (ым) при получении менее 3 баллов.
</t>
  </si>
  <si>
    <t xml:space="preserve"> Вывод о целесообразности муниципальной программы, подпрограммы*</t>
  </si>
  <si>
    <t>мероприятие признается эффективным</t>
  </si>
  <si>
    <t>мероприятие признается неэффективным</t>
  </si>
  <si>
    <r>
      <t xml:space="preserve">7               </t>
    </r>
    <r>
      <rPr>
        <sz val="10"/>
        <rFont val="Times New Roman"/>
        <family val="1"/>
        <charset val="204"/>
      </rPr>
      <t>(гр.6-гр.5)</t>
    </r>
  </si>
  <si>
    <t>Подпрограмма 2 «Обеспечение деятельности муниципальных учреждений на 2014 год»</t>
  </si>
  <si>
    <t>1520000</t>
  </si>
  <si>
    <t>подпрограмма действовала только в 2014 году</t>
  </si>
  <si>
    <t>Подпрограмма 2. "Обеспечение социальной поддержки граждан на оплату жилого помещения и коммунальных услуг"</t>
  </si>
  <si>
    <t>Подпрограмма 1. "Повышение качества жизни отдельных категорий граждан, в том числе инвалидов, степени их социальной защищенности"</t>
  </si>
  <si>
    <t>0370000</t>
  </si>
  <si>
    <t>0360000</t>
  </si>
  <si>
    <t>подпрограмма не реализуется с 2015 года</t>
  </si>
  <si>
    <t>0420000</t>
  </si>
  <si>
    <t>1630000</t>
  </si>
  <si>
    <t>1620000</t>
  </si>
  <si>
    <t>2130000</t>
  </si>
  <si>
    <t>23 балла</t>
  </si>
</sst>
</file>

<file path=xl/styles.xml><?xml version="1.0" encoding="utf-8"?>
<styleSheet xmlns="http://schemas.openxmlformats.org/spreadsheetml/2006/main">
  <numFmts count="5">
    <numFmt numFmtId="164" formatCode="0.000;[Red]0.000"/>
    <numFmt numFmtId="165" formatCode="0.0%"/>
    <numFmt numFmtId="166" formatCode="0.000"/>
    <numFmt numFmtId="167" formatCode="?"/>
    <numFmt numFmtId="168" formatCode="000000"/>
  </numFmts>
  <fonts count="31">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4"/>
      <name val="Times New Roman"/>
      <family val="1"/>
      <charset val="204"/>
    </font>
    <font>
      <sz val="10"/>
      <name val="Times New Roman"/>
      <family val="1"/>
      <charset val="204"/>
    </font>
    <font>
      <b/>
      <sz val="12"/>
      <name val="Times New Roman"/>
      <family val="1"/>
      <charset val="204"/>
    </font>
    <font>
      <b/>
      <u/>
      <sz val="14"/>
      <name val="Times New Roman"/>
      <family val="1"/>
      <charset val="204"/>
    </font>
    <font>
      <sz val="11"/>
      <color rgb="FFFF0000"/>
      <name val="Calibri"/>
      <family val="2"/>
      <charset val="204"/>
      <scheme val="minor"/>
    </font>
    <font>
      <sz val="12"/>
      <color theme="1"/>
      <name val="Times New Roman"/>
      <family val="1"/>
      <charset val="204"/>
    </font>
    <font>
      <b/>
      <sz val="12"/>
      <color theme="1"/>
      <name val="Times New Roman"/>
      <family val="1"/>
      <charset val="204"/>
    </font>
    <font>
      <b/>
      <sz val="14"/>
      <color theme="1"/>
      <name val="Calibri"/>
      <family val="2"/>
      <charset val="204"/>
      <scheme val="minor"/>
    </font>
    <font>
      <sz val="14"/>
      <name val="Times New Roman"/>
      <family val="1"/>
      <charset val="204"/>
    </font>
    <font>
      <sz val="14"/>
      <color theme="1"/>
      <name val="Calibri"/>
      <family val="2"/>
      <charset val="204"/>
      <scheme val="minor"/>
    </font>
    <font>
      <b/>
      <sz val="12"/>
      <color theme="1"/>
      <name val="Calibri"/>
      <family val="2"/>
      <charset val="204"/>
      <scheme val="minor"/>
    </font>
    <font>
      <b/>
      <sz val="14"/>
      <color rgb="FFFF0000"/>
      <name val="Calibri"/>
      <family val="2"/>
      <charset val="204"/>
      <scheme val="minor"/>
    </font>
    <font>
      <b/>
      <sz val="14"/>
      <color rgb="FFFF0000"/>
      <name val="Times New Roman"/>
      <family val="1"/>
      <charset val="204"/>
    </font>
    <font>
      <b/>
      <sz val="11"/>
      <color theme="1"/>
      <name val="Calibri"/>
      <family val="2"/>
      <charset val="204"/>
      <scheme val="minor"/>
    </font>
    <font>
      <sz val="12"/>
      <color rgb="FF00B050"/>
      <name val="Times New Roman"/>
      <family val="1"/>
      <charset val="204"/>
    </font>
    <font>
      <sz val="14"/>
      <color theme="1"/>
      <name val="Times New Roman"/>
      <family val="1"/>
      <charset val="204"/>
    </font>
    <font>
      <sz val="14"/>
      <color rgb="FFFF0000"/>
      <name val="Calibri"/>
      <family val="2"/>
      <charset val="204"/>
      <scheme val="minor"/>
    </font>
    <font>
      <sz val="14"/>
      <color rgb="FFFF0000"/>
      <name val="Times New Roman"/>
      <family val="1"/>
      <charset val="204"/>
    </font>
    <font>
      <sz val="11"/>
      <name val="Calibri"/>
      <family val="2"/>
      <charset val="204"/>
      <scheme val="minor"/>
    </font>
    <font>
      <sz val="12"/>
      <name val="Arial Cyr"/>
    </font>
    <font>
      <sz val="12"/>
      <color theme="1"/>
      <name val="Calibri"/>
      <family val="2"/>
      <charset val="204"/>
      <scheme val="minor"/>
    </font>
    <font>
      <b/>
      <sz val="22"/>
      <name val="Times New Roman"/>
      <family val="1"/>
      <charset val="204"/>
    </font>
    <font>
      <sz val="22"/>
      <color theme="1"/>
      <name val="Calibri"/>
      <family val="2"/>
      <charset val="204"/>
      <scheme val="minor"/>
    </font>
    <font>
      <b/>
      <u/>
      <sz val="22"/>
      <name val="Times New Roman"/>
      <family val="1"/>
      <charset val="204"/>
    </font>
    <font>
      <b/>
      <sz val="12"/>
      <color rgb="FFFF0000"/>
      <name val="Times New Roman"/>
      <family val="1"/>
      <charset val="204"/>
    </font>
    <font>
      <b/>
      <sz val="11"/>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07">
    <xf numFmtId="0" fontId="0" fillId="0" borderId="0" xfId="0"/>
    <xf numFmtId="0" fontId="1" fillId="0" borderId="0" xfId="0" applyFont="1" applyFill="1" applyAlignment="1">
      <alignment horizontal="center" vertical="center"/>
    </xf>
    <xf numFmtId="49" fontId="3" fillId="0" borderId="1" xfId="0" applyNumberFormat="1" applyFont="1" applyBorder="1" applyAlignment="1">
      <alignment horizontal="center" vertical="center" wrapText="1"/>
    </xf>
    <xf numFmtId="0" fontId="2" fillId="0" borderId="0" xfId="0" applyFont="1" applyFill="1"/>
    <xf numFmtId="0" fontId="0" fillId="0" borderId="0" xfId="0" applyFill="1"/>
    <xf numFmtId="0" fontId="3" fillId="0" borderId="1" xfId="0" applyFont="1" applyFill="1" applyBorder="1" applyAlignment="1">
      <alignment horizontal="center" vertical="top" wrapText="1"/>
    </xf>
    <xf numFmtId="49" fontId="6"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0" xfId="0" applyFill="1" applyBorder="1"/>
    <xf numFmtId="0" fontId="8" fillId="0" borderId="0" xfId="0" applyFont="1" applyFill="1" applyBorder="1"/>
    <xf numFmtId="164" fontId="0" fillId="0" borderId="0" xfId="0" applyNumberFormat="1" applyFill="1"/>
    <xf numFmtId="0" fontId="3" fillId="0" borderId="1" xfId="0" applyNumberFormat="1" applyFont="1" applyFill="1" applyBorder="1" applyAlignment="1">
      <alignment horizontal="left" vertical="center" wrapText="1"/>
    </xf>
    <xf numFmtId="0" fontId="0" fillId="0" borderId="0" xfId="0" applyFill="1" applyAlignment="1">
      <alignment horizontal="center" vertical="center"/>
    </xf>
    <xf numFmtId="0" fontId="4"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3" fillId="0" borderId="1" xfId="0" applyFont="1" applyFill="1" applyBorder="1" applyAlignment="1">
      <alignment horizontal="center" vertical="center"/>
    </xf>
    <xf numFmtId="2" fontId="0" fillId="0" borderId="1" xfId="0" applyNumberFormat="1" applyFill="1" applyBorder="1" applyAlignment="1">
      <alignment vertical="center" wrapText="1"/>
    </xf>
    <xf numFmtId="0" fontId="11" fillId="0" borderId="1" xfId="0" applyFont="1" applyFill="1" applyBorder="1" applyAlignment="1">
      <alignment horizontal="center" vertical="center" wrapText="1"/>
    </xf>
    <xf numFmtId="0" fontId="0" fillId="0" borderId="1" xfId="0" applyFill="1" applyBorder="1" applyAlignment="1">
      <alignment vertical="center" wrapText="1"/>
    </xf>
    <xf numFmtId="2" fontId="0" fillId="0" borderId="1" xfId="0" applyNumberFormat="1" applyBorder="1" applyAlignment="1">
      <alignment vertical="center" wrapText="1"/>
    </xf>
    <xf numFmtId="0" fontId="0" fillId="0" borderId="1" xfId="0" applyBorder="1" applyAlignment="1">
      <alignment vertical="center" wrapText="1"/>
    </xf>
    <xf numFmtId="2"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NumberFormat="1" applyFont="1" applyFill="1" applyBorder="1" applyAlignment="1">
      <alignment horizontal="left" vertical="center" wrapText="1" shrinkToFit="1"/>
    </xf>
    <xf numFmtId="2" fontId="0" fillId="0" borderId="1" xfId="0" applyNumberFormat="1" applyFill="1" applyBorder="1" applyAlignment="1">
      <alignment horizontal="right" vertical="center" wrapText="1"/>
    </xf>
    <xf numFmtId="2" fontId="0" fillId="0" borderId="1" xfId="0" applyNumberFormat="1" applyBorder="1" applyAlignment="1">
      <alignment horizontal="right" vertical="center" wrapText="1"/>
    </xf>
    <xf numFmtId="2" fontId="9" fillId="0" borderId="1" xfId="0" applyNumberFormat="1" applyFont="1" applyBorder="1" applyAlignment="1">
      <alignment horizontal="right" vertical="center" wrapText="1"/>
    </xf>
    <xf numFmtId="0" fontId="16" fillId="0" borderId="1" xfId="0" applyNumberFormat="1" applyFont="1" applyFill="1" applyBorder="1" applyAlignment="1">
      <alignment horizontal="center" vertical="center" wrapText="1"/>
    </xf>
    <xf numFmtId="0" fontId="15" fillId="0" borderId="1" xfId="0" applyFont="1" applyBorder="1" applyAlignment="1">
      <alignment vertical="center" wrapText="1"/>
    </xf>
    <xf numFmtId="0" fontId="6"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0" xfId="0" applyFill="1"/>
    <xf numFmtId="49" fontId="6" fillId="2" borderId="1" xfId="0" applyNumberFormat="1" applyFont="1" applyFill="1" applyBorder="1" applyAlignment="1">
      <alignment horizontal="center" vertical="center"/>
    </xf>
    <xf numFmtId="0" fontId="0" fillId="3" borderId="0" xfId="0" applyFill="1"/>
    <xf numFmtId="0" fontId="6" fillId="2" borderId="1" xfId="0" applyNumberFormat="1" applyFont="1" applyFill="1" applyBorder="1" applyAlignment="1">
      <alignment horizontal="left" vertical="center" wrapText="1"/>
    </xf>
    <xf numFmtId="0" fontId="0" fillId="2" borderId="0" xfId="0" applyFill="1" applyBorder="1"/>
    <xf numFmtId="0" fontId="0" fillId="3" borderId="0" xfId="0" applyFill="1" applyBorder="1"/>
    <xf numFmtId="164" fontId="0" fillId="2" borderId="0" xfId="0" applyNumberFormat="1" applyFill="1"/>
    <xf numFmtId="164" fontId="0" fillId="3" borderId="0" xfId="0" applyNumberFormat="1" applyFill="1"/>
    <xf numFmtId="49"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0" fillId="4" borderId="0" xfId="0" applyFill="1"/>
    <xf numFmtId="49" fontId="3"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0" fontId="17" fillId="2" borderId="0" xfId="0" applyFont="1" applyFill="1"/>
    <xf numFmtId="2" fontId="2" fillId="0" borderId="0" xfId="0" applyNumberFormat="1" applyFont="1" applyFill="1"/>
    <xf numFmtId="2" fontId="3"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right" vertical="center" wrapText="1"/>
    </xf>
    <xf numFmtId="2" fontId="6" fillId="2" borderId="1" xfId="0" applyNumberFormat="1"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center" wrapText="1"/>
    </xf>
    <xf numFmtId="2" fontId="10" fillId="2" borderId="1" xfId="0" applyNumberFormat="1" applyFont="1" applyFill="1" applyBorder="1" applyAlignment="1">
      <alignment horizontal="right" vertical="center"/>
    </xf>
    <xf numFmtId="2" fontId="9" fillId="0" borderId="1" xfId="0" applyNumberFormat="1" applyFont="1" applyFill="1" applyBorder="1" applyAlignment="1">
      <alignment horizontal="right" vertical="center"/>
    </xf>
    <xf numFmtId="2" fontId="11"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4" fillId="0" borderId="1" xfId="0" applyNumberFormat="1" applyFont="1" applyFill="1" applyBorder="1" applyAlignment="1">
      <alignment horizontal="right" vertical="center" wrapText="1"/>
    </xf>
    <xf numFmtId="2" fontId="14" fillId="0" borderId="1" xfId="0" applyNumberFormat="1" applyFont="1" applyBorder="1" applyAlignment="1">
      <alignment horizontal="right" vertical="center" wrapText="1"/>
    </xf>
    <xf numFmtId="2" fontId="9" fillId="0" borderId="1" xfId="0" applyNumberFormat="1" applyFont="1" applyBorder="1" applyAlignment="1">
      <alignment vertical="center" wrapText="1"/>
    </xf>
    <xf numFmtId="2" fontId="6" fillId="2" borderId="1" xfId="0" applyNumberFormat="1" applyFont="1" applyFill="1" applyBorder="1" applyAlignment="1">
      <alignment vertical="center" wrapText="1"/>
    </xf>
    <xf numFmtId="2" fontId="3" fillId="0" borderId="1" xfId="0" applyNumberFormat="1" applyFont="1" applyFill="1" applyBorder="1" applyAlignment="1">
      <alignment vertical="center" wrapText="1"/>
    </xf>
    <xf numFmtId="2" fontId="10" fillId="2" borderId="1" xfId="0" applyNumberFormat="1" applyFont="1" applyFill="1" applyBorder="1" applyAlignment="1">
      <alignment vertical="center"/>
    </xf>
    <xf numFmtId="2" fontId="1" fillId="0" borderId="0" xfId="0" applyNumberFormat="1" applyFont="1" applyFill="1" applyAlignment="1">
      <alignment horizontal="center" vertical="center"/>
    </xf>
    <xf numFmtId="2" fontId="0" fillId="0" borderId="0" xfId="0" applyNumberFormat="1" applyFill="1" applyAlignment="1">
      <alignment horizontal="center" vertical="center"/>
    </xf>
    <xf numFmtId="2" fontId="0" fillId="0" borderId="0" xfId="0" applyNumberFormat="1" applyFill="1"/>
    <xf numFmtId="2"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top" wrapText="1"/>
    </xf>
    <xf numFmtId="2" fontId="16" fillId="0" borderId="1" xfId="0" applyNumberFormat="1" applyFont="1" applyFill="1" applyBorder="1" applyAlignment="1">
      <alignment horizontal="right" vertical="center" wrapText="1"/>
    </xf>
    <xf numFmtId="0" fontId="13" fillId="0" borderId="0" xfId="0" applyFont="1" applyFill="1"/>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9" fillId="0" borderId="0" xfId="0" applyFont="1" applyFill="1" applyBorder="1"/>
    <xf numFmtId="0" fontId="19" fillId="0" borderId="0" xfId="0" applyFont="1" applyFill="1"/>
    <xf numFmtId="2" fontId="20" fillId="0" borderId="1" xfId="0" applyNumberFormat="1" applyFont="1" applyFill="1" applyBorder="1" applyAlignment="1">
      <alignment vertical="center" wrapText="1"/>
    </xf>
    <xf numFmtId="0" fontId="20" fillId="0" borderId="1" xfId="0" applyFont="1" applyFill="1" applyBorder="1" applyAlignment="1">
      <alignment vertical="center" wrapText="1"/>
    </xf>
    <xf numFmtId="164" fontId="13" fillId="0" borderId="0" xfId="0" applyNumberFormat="1" applyFont="1" applyFill="1"/>
    <xf numFmtId="0" fontId="16" fillId="0" borderId="1"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2" fontId="16" fillId="0" borderId="1" xfId="0" applyNumberFormat="1" applyFont="1" applyBorder="1" applyAlignment="1">
      <alignment horizontal="right" vertical="center" wrapText="1"/>
    </xf>
    <xf numFmtId="2" fontId="16" fillId="0" borderId="1" xfId="0" applyNumberFormat="1" applyFont="1" applyBorder="1" applyAlignment="1">
      <alignment vertical="center" wrapText="1"/>
    </xf>
    <xf numFmtId="2" fontId="20" fillId="0" borderId="1" xfId="0" applyNumberFormat="1" applyFont="1" applyBorder="1" applyAlignment="1">
      <alignment vertical="center" wrapText="1"/>
    </xf>
    <xf numFmtId="49" fontId="16" fillId="0" borderId="1" xfId="0" applyNumberFormat="1" applyFont="1" applyBorder="1" applyAlignment="1">
      <alignment horizontal="center" vertical="center" wrapText="1"/>
    </xf>
    <xf numFmtId="0" fontId="20" fillId="0" borderId="1" xfId="0" applyFont="1" applyBorder="1" applyAlignment="1">
      <alignment vertical="center" wrapText="1"/>
    </xf>
    <xf numFmtId="2"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2" fontId="16" fillId="0" borderId="1" xfId="0" applyNumberFormat="1" applyFont="1" applyFill="1" applyBorder="1" applyAlignment="1">
      <alignment vertical="center" wrapText="1"/>
    </xf>
    <xf numFmtId="2" fontId="3" fillId="0" borderId="1" xfId="0" applyNumberFormat="1" applyFont="1" applyBorder="1" applyAlignment="1">
      <alignment vertical="center" wrapText="1"/>
    </xf>
    <xf numFmtId="2" fontId="6" fillId="2" borderId="1" xfId="0" applyNumberFormat="1" applyFont="1" applyFill="1" applyBorder="1" applyAlignment="1">
      <alignment vertical="center"/>
    </xf>
    <xf numFmtId="2" fontId="3" fillId="0" borderId="1" xfId="0" applyNumberFormat="1" applyFont="1" applyBorder="1" applyAlignment="1">
      <alignment horizontal="right" vertical="center" wrapText="1"/>
    </xf>
    <xf numFmtId="2" fontId="3" fillId="4" borderId="1" xfId="0" applyNumberFormat="1" applyFont="1" applyFill="1" applyBorder="1" applyAlignment="1">
      <alignment horizontal="right" vertical="center" wrapText="1"/>
    </xf>
    <xf numFmtId="2" fontId="22" fillId="0" borderId="1" xfId="0" applyNumberFormat="1" applyFont="1" applyFill="1" applyBorder="1" applyAlignment="1">
      <alignment horizontal="right" vertical="center" wrapText="1"/>
    </xf>
    <xf numFmtId="49" fontId="16"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0" fontId="3" fillId="0" borderId="1" xfId="0" applyNumberFormat="1" applyFont="1" applyBorder="1" applyAlignment="1">
      <alignment horizontal="left" vertical="center" wrapText="1" shrinkToFit="1"/>
    </xf>
    <xf numFmtId="0" fontId="2" fillId="0" borderId="0" xfId="0" applyNumberFormat="1" applyFont="1" applyFill="1"/>
    <xf numFmtId="0" fontId="5" fillId="0" borderId="0" xfId="0" applyNumberFormat="1" applyFont="1" applyFill="1" applyAlignment="1">
      <alignment horizontal="center"/>
    </xf>
    <xf numFmtId="0" fontId="3" fillId="0" borderId="1" xfId="0" applyNumberFormat="1" applyFont="1" applyFill="1" applyBorder="1" applyAlignment="1">
      <alignment horizontal="center" vertical="top" wrapText="1"/>
    </xf>
    <xf numFmtId="0" fontId="6" fillId="2" borderId="1" xfId="0" applyNumberFormat="1" applyFont="1" applyFill="1" applyBorder="1" applyAlignment="1">
      <alignment horizontal="left" vertical="center" wrapText="1" shrinkToFit="1"/>
    </xf>
    <xf numFmtId="0" fontId="16" fillId="0" borderId="1" xfId="0" applyNumberFormat="1" applyFont="1" applyFill="1" applyBorder="1" applyAlignment="1">
      <alignment horizontal="left" vertical="center" wrapText="1" shrinkToFit="1"/>
    </xf>
    <xf numFmtId="0" fontId="6" fillId="0" borderId="1" xfId="0" applyNumberFormat="1" applyFont="1" applyFill="1" applyBorder="1" applyAlignment="1">
      <alignment horizontal="left" vertical="center" wrapText="1" shrinkToFit="1"/>
    </xf>
    <xf numFmtId="0" fontId="16" fillId="0" borderId="1" xfId="0" applyNumberFormat="1" applyFont="1" applyBorder="1" applyAlignment="1">
      <alignment vertical="center" wrapText="1"/>
    </xf>
    <xf numFmtId="0" fontId="1" fillId="0" borderId="0" xfId="0" applyNumberFormat="1" applyFont="1" applyFill="1" applyAlignment="1">
      <alignment horizontal="center" vertical="center"/>
    </xf>
    <xf numFmtId="0" fontId="0" fillId="0" borderId="0" xfId="0" applyNumberFormat="1" applyFill="1" applyAlignment="1">
      <alignment horizontal="center" vertical="center"/>
    </xf>
    <xf numFmtId="0" fontId="0" fillId="0" borderId="0" xfId="0" applyNumberFormat="1" applyFill="1"/>
    <xf numFmtId="49" fontId="3" fillId="0" borderId="1" xfId="0" applyNumberFormat="1" applyFont="1" applyBorder="1" applyAlignment="1" applyProtection="1">
      <alignment horizontal="left" vertical="center" wrapText="1"/>
    </xf>
    <xf numFmtId="167" fontId="3" fillId="0" borderId="1" xfId="0" applyNumberFormat="1" applyFont="1" applyBorder="1" applyAlignment="1" applyProtection="1">
      <alignment horizontal="left" vertical="center" wrapText="1"/>
    </xf>
    <xf numFmtId="49" fontId="3" fillId="0" borderId="1" xfId="0" applyNumberFormat="1" applyFont="1" applyBorder="1" applyAlignment="1" applyProtection="1">
      <alignment horizontal="center" vertical="center" wrapText="1"/>
    </xf>
    <xf numFmtId="2"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xf numFmtId="167" fontId="3" fillId="0" borderId="1" xfId="0" applyNumberFormat="1" applyFont="1" applyFill="1" applyBorder="1" applyAlignment="1" applyProtection="1">
      <alignment horizontal="left" vertical="center" wrapText="1"/>
    </xf>
    <xf numFmtId="49" fontId="10" fillId="2" borderId="1" xfId="0" applyNumberFormat="1" applyFont="1" applyFill="1" applyBorder="1" applyAlignment="1">
      <alignment horizontal="center" vertical="center" wrapText="1"/>
    </xf>
    <xf numFmtId="0" fontId="10" fillId="0" borderId="1" xfId="0" applyNumberFormat="1" applyFont="1" applyBorder="1" applyAlignment="1">
      <alignment vertical="center" wrapText="1"/>
    </xf>
    <xf numFmtId="0" fontId="3" fillId="0" borderId="1" xfId="0" applyNumberFormat="1" applyFont="1" applyBorder="1" applyAlignment="1" applyProtection="1">
      <alignment horizontal="left" vertical="center" wrapText="1"/>
    </xf>
    <xf numFmtId="0" fontId="3" fillId="4" borderId="1" xfId="0" applyNumberFormat="1" applyFont="1" applyFill="1" applyBorder="1" applyAlignment="1">
      <alignment horizontal="left" vertical="center" wrapText="1" shrinkToFit="1"/>
    </xf>
    <xf numFmtId="49" fontId="3" fillId="4" borderId="1" xfId="0" applyNumberFormat="1" applyFont="1" applyFill="1" applyBorder="1" applyAlignment="1">
      <alignment horizontal="center" vertical="center" wrapText="1"/>
    </xf>
    <xf numFmtId="49" fontId="23"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left" vertical="center" wrapText="1"/>
    </xf>
    <xf numFmtId="0" fontId="3" fillId="4" borderId="1" xfId="0" applyFont="1" applyFill="1" applyBorder="1" applyAlignment="1">
      <alignment horizontal="center" vertical="center" wrapText="1"/>
    </xf>
    <xf numFmtId="2" fontId="3" fillId="4" borderId="1" xfId="0" applyNumberFormat="1" applyFont="1" applyFill="1" applyBorder="1" applyAlignment="1">
      <alignment vertical="center" wrapText="1"/>
    </xf>
    <xf numFmtId="0" fontId="9" fillId="0"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1" xfId="0" applyFont="1" applyFill="1" applyBorder="1" applyAlignment="1">
      <alignment horizontal="center" vertical="center"/>
    </xf>
    <xf numFmtId="49" fontId="6" fillId="2" borderId="1" xfId="0" applyNumberFormat="1" applyFont="1" applyFill="1" applyBorder="1" applyAlignment="1">
      <alignment horizontal="right" vertical="center" wrapText="1"/>
    </xf>
    <xf numFmtId="168" fontId="3" fillId="0" borderId="1" xfId="0" applyNumberFormat="1" applyFont="1" applyBorder="1" applyAlignment="1" applyProtection="1">
      <alignment horizontal="left" vertical="center" wrapText="1"/>
    </xf>
    <xf numFmtId="2" fontId="6" fillId="0" borderId="1" xfId="0" applyNumberFormat="1" applyFont="1" applyFill="1" applyBorder="1" applyAlignment="1">
      <alignment horizontal="center" vertical="center" wrapText="1"/>
    </xf>
    <xf numFmtId="10" fontId="3" fillId="0" borderId="1" xfId="0" applyNumberFormat="1" applyFont="1" applyFill="1" applyBorder="1" applyAlignment="1">
      <alignment vertical="center" wrapText="1"/>
    </xf>
    <xf numFmtId="10" fontId="6" fillId="2" borderId="1" xfId="0" applyNumberFormat="1" applyFont="1" applyFill="1" applyBorder="1" applyAlignment="1">
      <alignment vertical="center" wrapText="1"/>
    </xf>
    <xf numFmtId="10" fontId="16" fillId="0" borderId="1" xfId="0" applyNumberFormat="1" applyFont="1" applyFill="1" applyBorder="1" applyAlignment="1">
      <alignment vertical="center" wrapText="1"/>
    </xf>
    <xf numFmtId="10" fontId="6" fillId="0" borderId="1" xfId="0" applyNumberFormat="1" applyFont="1" applyFill="1" applyBorder="1" applyAlignment="1">
      <alignment horizontal="center" vertical="center" wrapText="1"/>
    </xf>
    <xf numFmtId="10" fontId="16" fillId="0" borderId="1" xfId="0" applyNumberFormat="1" applyFont="1" applyFill="1" applyBorder="1" applyAlignment="1">
      <alignment horizontal="right" vertical="center" wrapText="1"/>
    </xf>
    <xf numFmtId="10" fontId="16" fillId="0" borderId="1" xfId="0" applyNumberFormat="1" applyFont="1" applyBorder="1" applyAlignment="1">
      <alignment horizontal="right" vertical="center" wrapText="1"/>
    </xf>
    <xf numFmtId="10" fontId="16" fillId="0" borderId="1" xfId="0" applyNumberFormat="1" applyFont="1" applyBorder="1" applyAlignment="1">
      <alignment vertical="center" wrapText="1"/>
    </xf>
    <xf numFmtId="10" fontId="4" fillId="0" borderId="1" xfId="0" applyNumberFormat="1" applyFont="1" applyFill="1" applyBorder="1" applyAlignment="1">
      <alignment horizontal="right" vertical="center" wrapText="1"/>
    </xf>
    <xf numFmtId="2" fontId="6" fillId="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0" fontId="1" fillId="0" borderId="0" xfId="0" applyNumberFormat="1" applyFont="1" applyFill="1" applyAlignment="1">
      <alignment horizontal="left" vertical="center"/>
    </xf>
    <xf numFmtId="2"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wrapText="1"/>
    </xf>
    <xf numFmtId="0" fontId="13" fillId="0" borderId="0" xfId="0" applyFont="1" applyAlignment="1">
      <alignment horizontal="left" wrapText="1"/>
    </xf>
    <xf numFmtId="0" fontId="10" fillId="3" borderId="1" xfId="0" applyFont="1" applyFill="1" applyBorder="1" applyAlignment="1">
      <alignment horizontal="center" vertical="center" wrapText="1"/>
    </xf>
    <xf numFmtId="2" fontId="28" fillId="0" borderId="1" xfId="0" applyNumberFormat="1" applyFont="1" applyFill="1" applyBorder="1" applyAlignment="1">
      <alignment horizontal="right" vertical="center" wrapText="1"/>
    </xf>
    <xf numFmtId="2" fontId="24" fillId="0" borderId="1" xfId="0" applyNumberFormat="1" applyFont="1" applyFill="1" applyBorder="1" applyAlignment="1">
      <alignment horizontal="right" vertical="center" wrapText="1"/>
    </xf>
    <xf numFmtId="2" fontId="14" fillId="0" borderId="1" xfId="0" applyNumberFormat="1" applyFont="1" applyFill="1" applyBorder="1" applyAlignment="1">
      <alignment horizontal="right" vertical="center" wrapText="1"/>
    </xf>
    <xf numFmtId="0" fontId="6" fillId="3" borderId="1" xfId="0" applyNumberFormat="1" applyFont="1" applyFill="1" applyBorder="1" applyAlignment="1">
      <alignment horizontal="center" vertical="center" wrapText="1"/>
    </xf>
    <xf numFmtId="2" fontId="28" fillId="0" borderId="1" xfId="0" applyNumberFormat="1" applyFont="1" applyBorder="1" applyAlignment="1">
      <alignment horizontal="right" vertical="center" wrapText="1"/>
    </xf>
    <xf numFmtId="2" fontId="24" fillId="0" borderId="1" xfId="0" applyNumberFormat="1" applyFont="1" applyBorder="1" applyAlignment="1">
      <alignment horizontal="right" vertical="center" wrapText="1"/>
    </xf>
    <xf numFmtId="2" fontId="10"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NumberFormat="1" applyFont="1" applyFill="1" applyAlignment="1">
      <alignment horizontal="left" vertical="center" wrapText="1"/>
    </xf>
    <xf numFmtId="2" fontId="0" fillId="2" borderId="1" xfId="0" applyNumberFormat="1" applyFill="1" applyBorder="1" applyAlignment="1">
      <alignment vertical="center" wrapText="1"/>
    </xf>
    <xf numFmtId="2" fontId="0" fillId="2" borderId="1" xfId="0" applyNumberFormat="1" applyFill="1" applyBorder="1" applyAlignment="1">
      <alignment horizontal="right" vertical="center" wrapText="1"/>
    </xf>
    <xf numFmtId="2" fontId="29" fillId="2" borderId="1" xfId="0" applyNumberFormat="1" applyFont="1" applyFill="1" applyBorder="1" applyAlignment="1">
      <alignment horizontal="right" vertical="center" wrapText="1"/>
    </xf>
    <xf numFmtId="2" fontId="30" fillId="2" borderId="1" xfId="0" applyNumberFormat="1" applyFont="1" applyFill="1" applyBorder="1" applyAlignment="1">
      <alignment horizontal="right" vertical="center" wrapText="1"/>
    </xf>
    <xf numFmtId="0" fontId="19" fillId="0" borderId="0" xfId="0" applyNumberFormat="1" applyFont="1" applyFill="1" applyAlignment="1">
      <alignment wrapText="1"/>
    </xf>
    <xf numFmtId="0" fontId="13" fillId="0" borderId="0" xfId="0" applyFont="1" applyAlignment="1">
      <alignment wrapText="1"/>
    </xf>
    <xf numFmtId="2" fontId="1" fillId="0" borderId="5" xfId="0" applyNumberFormat="1" applyFont="1" applyFill="1" applyBorder="1" applyAlignment="1">
      <alignment horizontal="center" vertical="center"/>
    </xf>
    <xf numFmtId="2" fontId="19" fillId="0" borderId="0" xfId="0" applyNumberFormat="1" applyFont="1" applyFill="1" applyAlignment="1">
      <alignment horizontal="center"/>
    </xf>
    <xf numFmtId="0" fontId="10"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24" fillId="0" borderId="4" xfId="0" applyFont="1" applyBorder="1" applyAlignment="1">
      <alignment horizontal="center" vertical="center" wrapText="1"/>
    </xf>
    <xf numFmtId="0" fontId="10" fillId="3" borderId="4"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9" fillId="3" borderId="1" xfId="0" applyNumberFormat="1" applyFont="1" applyFill="1" applyBorder="1" applyAlignment="1">
      <alignment horizontal="left" vertical="center" wrapText="1"/>
    </xf>
    <xf numFmtId="2" fontId="6" fillId="0" borderId="2"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10" fillId="3" borderId="2"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49" fontId="4"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165" fontId="4"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2" fontId="4" fillId="3" borderId="1" xfId="0" applyNumberFormat="1" applyFont="1" applyFill="1" applyBorder="1" applyAlignment="1">
      <alignment horizontal="left" vertical="center" wrapText="1" shrinkToFit="1"/>
    </xf>
    <xf numFmtId="2" fontId="0" fillId="3" borderId="1" xfId="0" applyNumberFormat="1" applyFill="1" applyBorder="1" applyAlignment="1">
      <alignment vertical="center" wrapText="1"/>
    </xf>
    <xf numFmtId="166" fontId="12"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2" fontId="2" fillId="0" borderId="0" xfId="0" applyNumberFormat="1" applyFont="1" applyFill="1" applyAlignment="1">
      <alignment horizontal="right" vertical="top" wrapText="1"/>
    </xf>
    <xf numFmtId="0" fontId="0" fillId="0" borderId="0" xfId="0" applyAlignment="1">
      <alignment horizontal="right"/>
    </xf>
    <xf numFmtId="0" fontId="25" fillId="0" borderId="0" xfId="0" applyFont="1" applyFill="1" applyAlignment="1">
      <alignment horizontal="center" wrapText="1"/>
    </xf>
    <xf numFmtId="0" fontId="25" fillId="0" borderId="0" xfId="0" applyFont="1" applyFill="1" applyAlignment="1">
      <alignment wrapText="1"/>
    </xf>
    <xf numFmtId="0" fontId="26" fillId="0" borderId="0" xfId="0" applyFont="1" applyAlignment="1">
      <alignment wrapText="1"/>
    </xf>
    <xf numFmtId="0" fontId="27" fillId="0" borderId="0" xfId="0" applyFont="1" applyFill="1" applyAlignment="1">
      <alignment horizontal="center" wrapText="1"/>
    </xf>
    <xf numFmtId="0" fontId="27" fillId="0" borderId="0" xfId="0" applyFont="1" applyFill="1" applyAlignment="1">
      <alignment wrapText="1"/>
    </xf>
    <xf numFmtId="0" fontId="4" fillId="3" borderId="1" xfId="0" applyNumberFormat="1" applyFont="1" applyFill="1" applyBorder="1" applyAlignment="1">
      <alignment horizontal="left" vertical="center" wrapText="1"/>
    </xf>
    <xf numFmtId="2" fontId="6" fillId="0" borderId="1" xfId="0" applyNumberFormat="1" applyFont="1" applyFill="1" applyBorder="1" applyAlignment="1">
      <alignment horizontal="center" vertical="center" wrapText="1"/>
    </xf>
    <xf numFmtId="0" fontId="9" fillId="0" borderId="0" xfId="0" applyNumberFormat="1" applyFont="1" applyFill="1" applyAlignment="1">
      <alignment horizontal="left" vertical="center" wrapText="1"/>
    </xf>
    <xf numFmtId="0" fontId="24" fillId="0" borderId="0" xfId="0" applyFont="1" applyAlignment="1">
      <alignment horizontal="left"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166" fontId="4"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2" fontId="0" fillId="3" borderId="1" xfId="0" applyNumberForma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883"/>
  <sheetViews>
    <sheetView tabSelected="1" view="pageBreakPreview" zoomScale="78" zoomScaleNormal="75" zoomScaleSheetLayoutView="78" workbookViewId="0">
      <pane xSplit="5" ySplit="9" topLeftCell="F10" activePane="bottomRight" state="frozen"/>
      <selection pane="topRight" activeCell="F1" sqref="F1"/>
      <selection pane="bottomLeft" activeCell="A10" sqref="A10"/>
      <selection pane="bottomRight" activeCell="I10" sqref="I10"/>
    </sheetView>
  </sheetViews>
  <sheetFormatPr defaultRowHeight="15"/>
  <cols>
    <col min="1" max="1" width="78.42578125" style="108" customWidth="1"/>
    <col min="2" max="2" width="6.7109375" style="4" customWidth="1"/>
    <col min="3" max="3" width="12.7109375" style="4" customWidth="1"/>
    <col min="4" max="4" width="16.5703125" style="68" customWidth="1"/>
    <col min="5" max="5" width="16" style="68" customWidth="1"/>
    <col min="6" max="6" width="16.5703125" style="68" customWidth="1"/>
    <col min="7" max="7" width="12.85546875" style="68" customWidth="1"/>
    <col min="8" max="8" width="13.7109375" style="68" customWidth="1"/>
    <col min="9" max="9" width="16.5703125" style="68" customWidth="1"/>
    <col min="10" max="10" width="20.28515625" style="68" customWidth="1"/>
    <col min="11" max="11" width="21.7109375" style="4" customWidth="1"/>
    <col min="12" max="12" width="15.85546875" style="4" customWidth="1"/>
    <col min="13" max="14" width="14.5703125" style="4" customWidth="1"/>
    <col min="15" max="16384" width="9.140625" style="4"/>
  </cols>
  <sheetData>
    <row r="1" spans="1:11">
      <c r="A1" s="99"/>
      <c r="B1" s="3"/>
      <c r="C1" s="3"/>
      <c r="D1" s="50"/>
      <c r="E1" s="50"/>
      <c r="F1" s="189" t="s">
        <v>186</v>
      </c>
      <c r="G1" s="189"/>
      <c r="H1" s="189"/>
      <c r="I1" s="189"/>
      <c r="J1" s="190"/>
      <c r="K1" s="190"/>
    </row>
    <row r="2" spans="1:11">
      <c r="A2" s="99"/>
      <c r="B2" s="3"/>
      <c r="C2" s="3"/>
      <c r="D2" s="50"/>
      <c r="E2" s="50"/>
      <c r="F2" s="189"/>
      <c r="G2" s="189"/>
      <c r="H2" s="189"/>
      <c r="I2" s="189"/>
      <c r="J2" s="190"/>
      <c r="K2" s="190"/>
    </row>
    <row r="3" spans="1:11" ht="28.5">
      <c r="A3" s="191" t="s">
        <v>7</v>
      </c>
      <c r="B3" s="192"/>
      <c r="C3" s="192"/>
      <c r="D3" s="192"/>
      <c r="E3" s="192"/>
      <c r="F3" s="192"/>
      <c r="G3" s="192"/>
      <c r="H3" s="192"/>
      <c r="I3" s="192"/>
      <c r="J3" s="193"/>
      <c r="K3" s="193"/>
    </row>
    <row r="4" spans="1:11" ht="28.5">
      <c r="A4" s="194" t="s">
        <v>1190</v>
      </c>
      <c r="B4" s="195"/>
      <c r="C4" s="195"/>
      <c r="D4" s="195"/>
      <c r="E4" s="195"/>
      <c r="F4" s="195"/>
      <c r="G4" s="195"/>
      <c r="H4" s="195"/>
      <c r="I4" s="195"/>
      <c r="J4" s="193"/>
      <c r="K4" s="193"/>
    </row>
    <row r="5" spans="1:11">
      <c r="A5" s="100"/>
      <c r="B5" s="3"/>
      <c r="C5" s="3"/>
      <c r="D5" s="50"/>
      <c r="E5" s="50"/>
      <c r="F5" s="50"/>
      <c r="G5" s="50"/>
      <c r="H5" s="50"/>
      <c r="I5" s="50"/>
      <c r="J5" s="50"/>
    </row>
    <row r="6" spans="1:11" ht="15" customHeight="1">
      <c r="A6" s="200" t="s">
        <v>159</v>
      </c>
      <c r="B6" s="201" t="s">
        <v>13</v>
      </c>
      <c r="C6" s="201" t="s">
        <v>14</v>
      </c>
      <c r="D6" s="197" t="s">
        <v>1211</v>
      </c>
      <c r="E6" s="197" t="s">
        <v>1191</v>
      </c>
      <c r="F6" s="197"/>
      <c r="G6" s="197"/>
      <c r="H6" s="197" t="s">
        <v>1194</v>
      </c>
      <c r="I6" s="176" t="s">
        <v>1195</v>
      </c>
      <c r="J6" s="166" t="s">
        <v>1215</v>
      </c>
      <c r="K6" s="166" t="s">
        <v>1224</v>
      </c>
    </row>
    <row r="7" spans="1:11" ht="15" customHeight="1">
      <c r="A7" s="200"/>
      <c r="B7" s="201"/>
      <c r="C7" s="201"/>
      <c r="D7" s="197"/>
      <c r="E7" s="197"/>
      <c r="F7" s="197"/>
      <c r="G7" s="197"/>
      <c r="H7" s="197"/>
      <c r="I7" s="177"/>
      <c r="J7" s="167"/>
      <c r="K7" s="167"/>
    </row>
    <row r="8" spans="1:11" ht="15" customHeight="1">
      <c r="A8" s="200"/>
      <c r="B8" s="201"/>
      <c r="C8" s="201"/>
      <c r="D8" s="197"/>
      <c r="E8" s="197" t="s">
        <v>6</v>
      </c>
      <c r="F8" s="197" t="s">
        <v>0</v>
      </c>
      <c r="G8" s="197" t="s">
        <v>1212</v>
      </c>
      <c r="H8" s="197"/>
      <c r="I8" s="177"/>
      <c r="J8" s="167"/>
      <c r="K8" s="167"/>
    </row>
    <row r="9" spans="1:11" ht="99.75" customHeight="1">
      <c r="A9" s="200"/>
      <c r="B9" s="201"/>
      <c r="C9" s="201"/>
      <c r="D9" s="197"/>
      <c r="E9" s="197"/>
      <c r="F9" s="197"/>
      <c r="G9" s="197"/>
      <c r="H9" s="197"/>
      <c r="I9" s="178"/>
      <c r="J9" s="168"/>
      <c r="K9" s="168"/>
    </row>
    <row r="10" spans="1:11" ht="28.5">
      <c r="A10" s="101">
        <v>1</v>
      </c>
      <c r="B10" s="5">
        <v>2</v>
      </c>
      <c r="C10" s="5">
        <v>3</v>
      </c>
      <c r="D10" s="71">
        <v>4</v>
      </c>
      <c r="E10" s="71">
        <v>5</v>
      </c>
      <c r="F10" s="71">
        <v>6</v>
      </c>
      <c r="G10" s="51" t="s">
        <v>1227</v>
      </c>
      <c r="H10" s="51" t="s">
        <v>1213</v>
      </c>
      <c r="I10" s="51" t="s">
        <v>1214</v>
      </c>
      <c r="J10" s="145">
        <v>10</v>
      </c>
      <c r="K10" s="145">
        <v>11</v>
      </c>
    </row>
    <row r="11" spans="1:11" s="73" customFormat="1" ht="18.75">
      <c r="A11" s="15" t="s">
        <v>8</v>
      </c>
      <c r="B11" s="15" t="s">
        <v>3</v>
      </c>
      <c r="C11" s="15" t="s">
        <v>3</v>
      </c>
      <c r="D11" s="60">
        <f>D13+D113+D156+D236+D273+D351+D396+D462+D476+D542+D556+D570+D601</f>
        <v>2401027.7346200002</v>
      </c>
      <c r="E11" s="60">
        <f>E13+E113+E156+E236+E273+E351+E396+E462+E476+E542+E556+E570+E601</f>
        <v>2386564.1272299998</v>
      </c>
      <c r="F11" s="60">
        <f>F13+F113+F156+F236+F273+F351+F396+F462+F476+F542+F556+F570+F601</f>
        <v>2386564.1272299998</v>
      </c>
      <c r="G11" s="60">
        <f>E11-F11</f>
        <v>0</v>
      </c>
      <c r="H11" s="97">
        <f>D11-F11</f>
        <v>14463.607390000485</v>
      </c>
      <c r="I11" s="139">
        <f>F11/D11</f>
        <v>0.9939760765019694</v>
      </c>
      <c r="J11" s="97"/>
      <c r="K11" s="126"/>
    </row>
    <row r="12" spans="1:11" s="36" customFormat="1" ht="90.75" customHeight="1">
      <c r="A12" s="172" t="s">
        <v>334</v>
      </c>
      <c r="B12" s="173"/>
      <c r="C12" s="173"/>
      <c r="D12" s="173"/>
      <c r="E12" s="173"/>
      <c r="F12" s="173"/>
      <c r="G12" s="173"/>
      <c r="H12" s="173"/>
      <c r="I12" s="173"/>
      <c r="J12" s="147" t="s">
        <v>1199</v>
      </c>
      <c r="K12" s="147" t="s">
        <v>1219</v>
      </c>
    </row>
    <row r="13" spans="1:11" s="73" customFormat="1" ht="18.75">
      <c r="A13" s="81" t="s">
        <v>2</v>
      </c>
      <c r="B13" s="96"/>
      <c r="C13" s="96" t="s">
        <v>170</v>
      </c>
      <c r="D13" s="72">
        <v>488863.56932000001</v>
      </c>
      <c r="E13" s="72">
        <v>480702.47639999999</v>
      </c>
      <c r="F13" s="72">
        <v>480702.47639999999</v>
      </c>
      <c r="G13" s="90">
        <f t="shared" ref="G13:G31" si="0">E13-F13</f>
        <v>0</v>
      </c>
      <c r="H13" s="90">
        <f t="shared" ref="H13:H31" si="1">D13-F13</f>
        <v>8161.0929200000246</v>
      </c>
      <c r="I13" s="134">
        <f>F13/D13</f>
        <v>0.98330599080771763</v>
      </c>
      <c r="J13" s="90"/>
      <c r="K13" s="126"/>
    </row>
    <row r="14" spans="1:11" ht="15.75">
      <c r="A14" s="31" t="s">
        <v>9</v>
      </c>
      <c r="B14" s="6"/>
      <c r="C14" s="6"/>
      <c r="D14" s="70"/>
      <c r="E14" s="70"/>
      <c r="F14" s="70"/>
      <c r="G14" s="52"/>
      <c r="H14" s="69"/>
      <c r="I14" s="135"/>
      <c r="J14" s="140"/>
      <c r="K14" s="126"/>
    </row>
    <row r="15" spans="1:11" s="34" customFormat="1" ht="47.25">
      <c r="A15" s="102" t="s">
        <v>10</v>
      </c>
      <c r="B15" s="33"/>
      <c r="C15" s="33" t="s">
        <v>168</v>
      </c>
      <c r="D15" s="53">
        <f>SUM(D16:D33)</f>
        <v>26524.419040000001</v>
      </c>
      <c r="E15" s="63">
        <f>SUM(E16:E33)</f>
        <v>26486.305930000002</v>
      </c>
      <c r="F15" s="63">
        <f>SUM(F16:F33)</f>
        <v>26486.305930000002</v>
      </c>
      <c r="G15" s="63">
        <f t="shared" si="0"/>
        <v>0</v>
      </c>
      <c r="H15" s="63">
        <f t="shared" si="1"/>
        <v>38.113109999998414</v>
      </c>
      <c r="I15" s="133">
        <f>F15/D15</f>
        <v>0.99856309350479944</v>
      </c>
      <c r="J15" s="141" t="s">
        <v>1197</v>
      </c>
      <c r="K15" s="156" t="s">
        <v>1217</v>
      </c>
    </row>
    <row r="16" spans="1:11" ht="32.25" customHeight="1">
      <c r="A16" s="25" t="s">
        <v>187</v>
      </c>
      <c r="B16" s="8" t="s">
        <v>17</v>
      </c>
      <c r="C16" s="8" t="s">
        <v>193</v>
      </c>
      <c r="D16" s="54">
        <v>267.95100000000002</v>
      </c>
      <c r="E16" s="54">
        <v>267.91888</v>
      </c>
      <c r="F16" s="54">
        <v>267.91888</v>
      </c>
      <c r="G16" s="64">
        <f t="shared" si="0"/>
        <v>0</v>
      </c>
      <c r="H16" s="64">
        <f t="shared" si="1"/>
        <v>3.2120000000020354E-2</v>
      </c>
      <c r="I16" s="132">
        <f>F16/D16</f>
        <v>0.9998801273367145</v>
      </c>
      <c r="J16" s="64"/>
      <c r="K16" s="126"/>
    </row>
    <row r="17" spans="1:11" ht="31.5" hidden="1">
      <c r="A17" s="25" t="s">
        <v>188</v>
      </c>
      <c r="B17" s="8" t="s">
        <v>17</v>
      </c>
      <c r="C17" s="8" t="s">
        <v>194</v>
      </c>
      <c r="D17" s="54">
        <v>0</v>
      </c>
      <c r="E17" s="54">
        <v>0</v>
      </c>
      <c r="F17" s="54">
        <v>0</v>
      </c>
      <c r="G17" s="64">
        <f t="shared" si="0"/>
        <v>0</v>
      </c>
      <c r="H17" s="64">
        <f t="shared" si="1"/>
        <v>0</v>
      </c>
      <c r="I17" s="132"/>
      <c r="J17" s="64"/>
      <c r="K17" s="126"/>
    </row>
    <row r="18" spans="1:11" ht="15.75" hidden="1">
      <c r="A18" s="25" t="s">
        <v>147</v>
      </c>
      <c r="B18" s="8" t="s">
        <v>17</v>
      </c>
      <c r="C18" s="8" t="s">
        <v>195</v>
      </c>
      <c r="D18" s="54">
        <v>0</v>
      </c>
      <c r="E18" s="54">
        <v>0</v>
      </c>
      <c r="F18" s="54">
        <v>0</v>
      </c>
      <c r="G18" s="64">
        <f t="shared" si="0"/>
        <v>0</v>
      </c>
      <c r="H18" s="64">
        <f t="shared" si="1"/>
        <v>0</v>
      </c>
      <c r="I18" s="132"/>
      <c r="J18" s="64"/>
      <c r="K18" s="126"/>
    </row>
    <row r="19" spans="1:11" ht="27" customHeight="1">
      <c r="A19" s="25" t="s">
        <v>171</v>
      </c>
      <c r="B19" s="8" t="s">
        <v>17</v>
      </c>
      <c r="C19" s="8" t="s">
        <v>196</v>
      </c>
      <c r="D19" s="54">
        <v>7984.3459999999995</v>
      </c>
      <c r="E19" s="54">
        <v>7946.2650100000001</v>
      </c>
      <c r="F19" s="54">
        <v>7946.2650100000001</v>
      </c>
      <c r="G19" s="64">
        <f t="shared" si="0"/>
        <v>0</v>
      </c>
      <c r="H19" s="64">
        <f t="shared" si="1"/>
        <v>38.080989999999474</v>
      </c>
      <c r="I19" s="132">
        <f t="shared" ref="I19:I79" si="2">F19/D19</f>
        <v>0.9952305436162211</v>
      </c>
      <c r="J19" s="64"/>
      <c r="K19" s="126"/>
    </row>
    <row r="20" spans="1:11" ht="0.75" hidden="1" customHeight="1">
      <c r="A20" s="25"/>
      <c r="B20" s="8"/>
      <c r="C20" s="8"/>
      <c r="D20" s="54"/>
      <c r="E20" s="54"/>
      <c r="F20" s="54"/>
      <c r="G20" s="64"/>
      <c r="H20" s="64"/>
      <c r="I20" s="132" t="e">
        <f t="shared" si="2"/>
        <v>#DIV/0!</v>
      </c>
      <c r="J20" s="64"/>
      <c r="K20" s="126"/>
    </row>
    <row r="21" spans="1:11" ht="57" customHeight="1">
      <c r="A21" s="109" t="s">
        <v>189</v>
      </c>
      <c r="B21" s="8" t="s">
        <v>43</v>
      </c>
      <c r="C21" s="8" t="s">
        <v>197</v>
      </c>
      <c r="D21" s="54">
        <v>1197.8237799999999</v>
      </c>
      <c r="E21" s="54">
        <v>1197.8237799999999</v>
      </c>
      <c r="F21" s="54">
        <v>1197.8237799999999</v>
      </c>
      <c r="G21" s="64">
        <f t="shared" si="0"/>
        <v>0</v>
      </c>
      <c r="H21" s="64">
        <f t="shared" si="1"/>
        <v>0</v>
      </c>
      <c r="I21" s="132">
        <f t="shared" si="2"/>
        <v>1</v>
      </c>
      <c r="J21" s="64"/>
      <c r="K21" s="126"/>
    </row>
    <row r="22" spans="1:11" ht="54.75" customHeight="1">
      <c r="A22" s="109" t="s">
        <v>190</v>
      </c>
      <c r="B22" s="8" t="s">
        <v>43</v>
      </c>
      <c r="C22" s="8" t="s">
        <v>198</v>
      </c>
      <c r="D22" s="54">
        <v>961.32875000000001</v>
      </c>
      <c r="E22" s="54">
        <v>961.32875000000001</v>
      </c>
      <c r="F22" s="54">
        <v>961.32875000000001</v>
      </c>
      <c r="G22" s="64">
        <f t="shared" si="0"/>
        <v>0</v>
      </c>
      <c r="H22" s="64">
        <f t="shared" si="1"/>
        <v>0</v>
      </c>
      <c r="I22" s="132">
        <f t="shared" si="2"/>
        <v>1</v>
      </c>
      <c r="J22" s="64"/>
      <c r="K22" s="126"/>
    </row>
    <row r="23" spans="1:11" ht="58.5" customHeight="1">
      <c r="A23" s="109" t="s">
        <v>191</v>
      </c>
      <c r="B23" s="8" t="s">
        <v>17</v>
      </c>
      <c r="C23" s="8" t="s">
        <v>199</v>
      </c>
      <c r="D23" s="54">
        <v>1330.3552999999999</v>
      </c>
      <c r="E23" s="54">
        <v>1330.3552999999999</v>
      </c>
      <c r="F23" s="54">
        <v>1330.3552999999999</v>
      </c>
      <c r="G23" s="64">
        <f t="shared" si="0"/>
        <v>0</v>
      </c>
      <c r="H23" s="64">
        <f t="shared" si="1"/>
        <v>0</v>
      </c>
      <c r="I23" s="132">
        <f t="shared" si="2"/>
        <v>1</v>
      </c>
      <c r="J23" s="64"/>
      <c r="K23" s="126"/>
    </row>
    <row r="24" spans="1:11" ht="54" customHeight="1">
      <c r="A24" s="109" t="s">
        <v>192</v>
      </c>
      <c r="B24" s="8" t="s">
        <v>43</v>
      </c>
      <c r="C24" s="8" t="s">
        <v>200</v>
      </c>
      <c r="D24" s="54">
        <v>2980.4009999999998</v>
      </c>
      <c r="E24" s="54">
        <v>2980.4009999999998</v>
      </c>
      <c r="F24" s="54">
        <v>2980.4009999999998</v>
      </c>
      <c r="G24" s="64">
        <f t="shared" si="0"/>
        <v>0</v>
      </c>
      <c r="H24" s="64">
        <f t="shared" si="1"/>
        <v>0</v>
      </c>
      <c r="I24" s="132">
        <f t="shared" si="2"/>
        <v>1</v>
      </c>
      <c r="J24" s="64"/>
      <c r="K24" s="126"/>
    </row>
    <row r="25" spans="1:11" ht="47.25">
      <c r="A25" s="109" t="s">
        <v>201</v>
      </c>
      <c r="B25" s="8" t="s">
        <v>43</v>
      </c>
      <c r="C25" s="8" t="s">
        <v>202</v>
      </c>
      <c r="D25" s="54">
        <v>4024.0203200000001</v>
      </c>
      <c r="E25" s="54">
        <v>4024.0203200000001</v>
      </c>
      <c r="F25" s="54">
        <v>4024.0203200000001</v>
      </c>
      <c r="G25" s="64">
        <f t="shared" si="0"/>
        <v>0</v>
      </c>
      <c r="H25" s="64">
        <f t="shared" si="1"/>
        <v>0</v>
      </c>
      <c r="I25" s="132">
        <f t="shared" si="2"/>
        <v>1</v>
      </c>
      <c r="J25" s="64"/>
      <c r="K25" s="126"/>
    </row>
    <row r="26" spans="1:11" ht="63">
      <c r="A26" s="109" t="s">
        <v>203</v>
      </c>
      <c r="B26" s="8" t="s">
        <v>43</v>
      </c>
      <c r="C26" s="8" t="s">
        <v>204</v>
      </c>
      <c r="D26" s="54">
        <v>1737.68066</v>
      </c>
      <c r="E26" s="54">
        <v>1737.68066</v>
      </c>
      <c r="F26" s="54">
        <v>1737.68066</v>
      </c>
      <c r="G26" s="64">
        <f t="shared" si="0"/>
        <v>0</v>
      </c>
      <c r="H26" s="64">
        <f t="shared" si="1"/>
        <v>0</v>
      </c>
      <c r="I26" s="132">
        <f t="shared" si="2"/>
        <v>1</v>
      </c>
      <c r="J26" s="64"/>
      <c r="K26" s="126"/>
    </row>
    <row r="27" spans="1:11" ht="47.25" hidden="1">
      <c r="A27" s="109" t="s">
        <v>205</v>
      </c>
      <c r="B27" s="8" t="s">
        <v>43</v>
      </c>
      <c r="C27" s="8" t="s">
        <v>206</v>
      </c>
      <c r="D27" s="54">
        <v>0</v>
      </c>
      <c r="E27" s="54">
        <v>0</v>
      </c>
      <c r="F27" s="54">
        <v>0</v>
      </c>
      <c r="G27" s="64">
        <f t="shared" si="0"/>
        <v>0</v>
      </c>
      <c r="H27" s="64">
        <f t="shared" si="1"/>
        <v>0</v>
      </c>
      <c r="I27" s="132"/>
      <c r="J27" s="64"/>
      <c r="K27" s="126"/>
    </row>
    <row r="28" spans="1:11" ht="38.25" customHeight="1">
      <c r="A28" s="109" t="s">
        <v>207</v>
      </c>
      <c r="B28" s="8" t="s">
        <v>43</v>
      </c>
      <c r="C28" s="8" t="s">
        <v>208</v>
      </c>
      <c r="D28" s="54">
        <v>1924.6179999999999</v>
      </c>
      <c r="E28" s="54">
        <v>1924.6179999999999</v>
      </c>
      <c r="F28" s="54">
        <v>1924.6179999999999</v>
      </c>
      <c r="G28" s="64">
        <f t="shared" si="0"/>
        <v>0</v>
      </c>
      <c r="H28" s="64">
        <f t="shared" si="1"/>
        <v>0</v>
      </c>
      <c r="I28" s="132">
        <f t="shared" si="2"/>
        <v>1</v>
      </c>
      <c r="J28" s="64"/>
      <c r="K28" s="126"/>
    </row>
    <row r="29" spans="1:11" ht="61.5" customHeight="1">
      <c r="A29" s="109" t="s">
        <v>209</v>
      </c>
      <c r="B29" s="8" t="s">
        <v>43</v>
      </c>
      <c r="C29" s="8" t="s">
        <v>210</v>
      </c>
      <c r="D29" s="54">
        <v>1677.3052299999999</v>
      </c>
      <c r="E29" s="54">
        <v>1677.3052299999999</v>
      </c>
      <c r="F29" s="54">
        <v>1677.3052299999999</v>
      </c>
      <c r="G29" s="64">
        <f t="shared" si="0"/>
        <v>0</v>
      </c>
      <c r="H29" s="64">
        <f t="shared" si="1"/>
        <v>0</v>
      </c>
      <c r="I29" s="132">
        <f t="shared" si="2"/>
        <v>1</v>
      </c>
      <c r="J29" s="64"/>
      <c r="K29" s="126"/>
    </row>
    <row r="30" spans="1:11" ht="67.5" customHeight="1">
      <c r="A30" s="109" t="s">
        <v>211</v>
      </c>
      <c r="B30" s="8" t="s">
        <v>43</v>
      </c>
      <c r="C30" s="8" t="s">
        <v>212</v>
      </c>
      <c r="D30" s="54">
        <v>299.39999999999998</v>
      </c>
      <c r="E30" s="54">
        <v>299.39999999999998</v>
      </c>
      <c r="F30" s="54">
        <v>299.39999999999998</v>
      </c>
      <c r="G30" s="64">
        <f t="shared" si="0"/>
        <v>0</v>
      </c>
      <c r="H30" s="64">
        <f t="shared" si="1"/>
        <v>0</v>
      </c>
      <c r="I30" s="132">
        <f t="shared" si="2"/>
        <v>1</v>
      </c>
      <c r="J30" s="64"/>
      <c r="K30" s="126"/>
    </row>
    <row r="31" spans="1:11" ht="66.75" customHeight="1">
      <c r="A31" s="109" t="s">
        <v>213</v>
      </c>
      <c r="B31" s="8" t="s">
        <v>43</v>
      </c>
      <c r="C31" s="8" t="s">
        <v>214</v>
      </c>
      <c r="D31" s="54">
        <v>2139.1889999999999</v>
      </c>
      <c r="E31" s="54">
        <v>2139.1889999999999</v>
      </c>
      <c r="F31" s="54">
        <v>2139.1889999999999</v>
      </c>
      <c r="G31" s="64">
        <f t="shared" si="0"/>
        <v>0</v>
      </c>
      <c r="H31" s="64">
        <f t="shared" si="1"/>
        <v>0</v>
      </c>
      <c r="I31" s="132">
        <f t="shared" si="2"/>
        <v>1</v>
      </c>
      <c r="J31" s="64"/>
      <c r="K31" s="126"/>
    </row>
    <row r="32" spans="1:11" ht="15.75" hidden="1">
      <c r="A32" s="25"/>
      <c r="B32" s="8"/>
      <c r="C32" s="8"/>
      <c r="D32" s="54"/>
      <c r="E32" s="54"/>
      <c r="F32" s="54"/>
      <c r="G32" s="54"/>
      <c r="H32" s="55"/>
      <c r="I32" s="132" t="e">
        <f t="shared" si="2"/>
        <v>#DIV/0!</v>
      </c>
      <c r="J32" s="55"/>
      <c r="K32" s="126"/>
    </row>
    <row r="33" spans="1:11" ht="15.75" hidden="1">
      <c r="A33" s="25"/>
      <c r="B33" s="8"/>
      <c r="C33" s="8"/>
      <c r="D33" s="54"/>
      <c r="E33" s="54"/>
      <c r="F33" s="54"/>
      <c r="G33" s="54"/>
      <c r="H33" s="55"/>
      <c r="I33" s="132" t="e">
        <f t="shared" si="2"/>
        <v>#DIV/0!</v>
      </c>
      <c r="J33" s="55"/>
      <c r="K33" s="126"/>
    </row>
    <row r="34" spans="1:11" s="34" customFormat="1" ht="47.25">
      <c r="A34" s="102" t="s">
        <v>11</v>
      </c>
      <c r="B34" s="33"/>
      <c r="C34" s="129" t="s">
        <v>169</v>
      </c>
      <c r="D34" s="53">
        <f>SUM(D35:D37)</f>
        <v>1377.9580000000001</v>
      </c>
      <c r="E34" s="53">
        <f>SUM(E35:E37)</f>
        <v>955.55934999999999</v>
      </c>
      <c r="F34" s="53">
        <f>SUM(F35:F37)</f>
        <v>955.55934999999999</v>
      </c>
      <c r="G34" s="53">
        <f t="shared" ref="G34:G111" si="3">E34-F34</f>
        <v>0</v>
      </c>
      <c r="H34" s="53">
        <f t="shared" ref="H34:H111" si="4">D34-F34</f>
        <v>422.39865000000009</v>
      </c>
      <c r="I34" s="133">
        <f t="shared" si="2"/>
        <v>0.69346043203058438</v>
      </c>
      <c r="J34" s="141" t="s">
        <v>1198</v>
      </c>
      <c r="K34" s="156" t="s">
        <v>1217</v>
      </c>
    </row>
    <row r="35" spans="1:11" ht="37.5" customHeight="1">
      <c r="A35" s="109" t="s">
        <v>215</v>
      </c>
      <c r="B35" s="7" t="s">
        <v>17</v>
      </c>
      <c r="C35" s="8" t="s">
        <v>216</v>
      </c>
      <c r="D35" s="54">
        <v>211.5</v>
      </c>
      <c r="E35" s="54">
        <v>211.49967000000001</v>
      </c>
      <c r="F35" s="54">
        <v>211.49967000000001</v>
      </c>
      <c r="G35" s="64">
        <f t="shared" si="3"/>
        <v>0</v>
      </c>
      <c r="H35" s="64">
        <f t="shared" si="4"/>
        <v>3.2999999999105967E-4</v>
      </c>
      <c r="I35" s="132">
        <f t="shared" si="2"/>
        <v>0.99999843971631208</v>
      </c>
      <c r="J35" s="64"/>
      <c r="K35" s="126"/>
    </row>
    <row r="36" spans="1:11" ht="38.25" customHeight="1">
      <c r="A36" s="109" t="s">
        <v>217</v>
      </c>
      <c r="B36" s="7" t="s">
        <v>17</v>
      </c>
      <c r="C36" s="8" t="s">
        <v>218</v>
      </c>
      <c r="D36" s="54">
        <v>453.17899999999997</v>
      </c>
      <c r="E36" s="54">
        <v>228.60066</v>
      </c>
      <c r="F36" s="54">
        <v>228.60066</v>
      </c>
      <c r="G36" s="64">
        <f t="shared" si="3"/>
        <v>0</v>
      </c>
      <c r="H36" s="64">
        <f t="shared" si="4"/>
        <v>224.57833999999997</v>
      </c>
      <c r="I36" s="132">
        <f t="shared" si="2"/>
        <v>0.50443789319452137</v>
      </c>
      <c r="J36" s="64"/>
      <c r="K36" s="126"/>
    </row>
    <row r="37" spans="1:11" ht="48" customHeight="1">
      <c r="A37" s="109" t="s">
        <v>12</v>
      </c>
      <c r="B37" s="7" t="s">
        <v>17</v>
      </c>
      <c r="C37" s="8" t="s">
        <v>219</v>
      </c>
      <c r="D37" s="54">
        <v>713.279</v>
      </c>
      <c r="E37" s="54">
        <v>515.45902000000001</v>
      </c>
      <c r="F37" s="54">
        <v>515.45902000000001</v>
      </c>
      <c r="G37" s="64">
        <f>E37-F37</f>
        <v>0</v>
      </c>
      <c r="H37" s="64">
        <f>D37-F37</f>
        <v>197.81997999999999</v>
      </c>
      <c r="I37" s="132">
        <f t="shared" si="2"/>
        <v>0.72266114662004632</v>
      </c>
      <c r="J37" s="64"/>
      <c r="K37" s="126"/>
    </row>
    <row r="38" spans="1:11" s="34" customFormat="1" ht="47.25">
      <c r="A38" s="102" t="s">
        <v>15</v>
      </c>
      <c r="B38" s="35"/>
      <c r="C38" s="33" t="s">
        <v>16</v>
      </c>
      <c r="D38" s="63">
        <f>SUM(D39:D50)</f>
        <v>21180.553790000002</v>
      </c>
      <c r="E38" s="63">
        <f>SUM(E39:E50)</f>
        <v>19882.717079999999</v>
      </c>
      <c r="F38" s="63">
        <f>SUM(F39:F50)</f>
        <v>19882.717079999999</v>
      </c>
      <c r="G38" s="63">
        <f t="shared" si="3"/>
        <v>0</v>
      </c>
      <c r="H38" s="63">
        <f t="shared" si="4"/>
        <v>1297.8367100000032</v>
      </c>
      <c r="I38" s="133">
        <f t="shared" si="2"/>
        <v>0.93872508137097188</v>
      </c>
      <c r="J38" s="141" t="s">
        <v>1197</v>
      </c>
      <c r="K38" s="156" t="s">
        <v>1217</v>
      </c>
    </row>
    <row r="39" spans="1:11" ht="94.5">
      <c r="A39" s="110" t="s">
        <v>220</v>
      </c>
      <c r="B39" s="7" t="s">
        <v>17</v>
      </c>
      <c r="C39" s="2" t="s">
        <v>152</v>
      </c>
      <c r="D39" s="93">
        <v>2407.3000000000002</v>
      </c>
      <c r="E39" s="93">
        <v>2073.16392</v>
      </c>
      <c r="F39" s="93">
        <v>2073.16392</v>
      </c>
      <c r="G39" s="64">
        <f t="shared" si="3"/>
        <v>0</v>
      </c>
      <c r="H39" s="64">
        <f t="shared" si="4"/>
        <v>334.13608000000022</v>
      </c>
      <c r="I39" s="132">
        <f t="shared" si="2"/>
        <v>0.86119882025505745</v>
      </c>
      <c r="J39" s="64"/>
      <c r="K39" s="126"/>
    </row>
    <row r="40" spans="1:11" ht="36" customHeight="1">
      <c r="A40" s="109" t="s">
        <v>221</v>
      </c>
      <c r="B40" s="7" t="s">
        <v>17</v>
      </c>
      <c r="C40" s="2" t="s">
        <v>153</v>
      </c>
      <c r="D40" s="93">
        <v>1831.2</v>
      </c>
      <c r="E40" s="93">
        <v>1824.7311099999999</v>
      </c>
      <c r="F40" s="93">
        <v>1824.7311099999999</v>
      </c>
      <c r="G40" s="64">
        <f t="shared" si="3"/>
        <v>0</v>
      </c>
      <c r="H40" s="64">
        <f t="shared" si="4"/>
        <v>6.4688900000001013</v>
      </c>
      <c r="I40" s="132">
        <f t="shared" si="2"/>
        <v>0.99646740388816069</v>
      </c>
      <c r="J40" s="64"/>
      <c r="K40" s="126"/>
    </row>
    <row r="41" spans="1:11" ht="67.5" customHeight="1">
      <c r="A41" s="109" t="s">
        <v>222</v>
      </c>
      <c r="B41" s="7" t="s">
        <v>17</v>
      </c>
      <c r="C41" s="2" t="s">
        <v>154</v>
      </c>
      <c r="D41" s="93">
        <v>1114</v>
      </c>
      <c r="E41" s="93">
        <v>1113.9659999999999</v>
      </c>
      <c r="F41" s="93">
        <v>1113.9659999999999</v>
      </c>
      <c r="G41" s="64">
        <f t="shared" si="3"/>
        <v>0</v>
      </c>
      <c r="H41" s="64">
        <f t="shared" si="4"/>
        <v>3.4000000000105501E-2</v>
      </c>
      <c r="I41" s="132">
        <f t="shared" si="2"/>
        <v>0.9999694793536803</v>
      </c>
      <c r="J41" s="64"/>
      <c r="K41" s="126"/>
    </row>
    <row r="42" spans="1:11" ht="23.25" customHeight="1">
      <c r="A42" s="109" t="s">
        <v>148</v>
      </c>
      <c r="B42" s="7" t="s">
        <v>17</v>
      </c>
      <c r="C42" s="2" t="s">
        <v>223</v>
      </c>
      <c r="D42" s="93">
        <v>1011.60783</v>
      </c>
      <c r="E42" s="93">
        <v>954.40335000000005</v>
      </c>
      <c r="F42" s="93">
        <v>954.40335000000005</v>
      </c>
      <c r="G42" s="64">
        <f t="shared" si="3"/>
        <v>0</v>
      </c>
      <c r="H42" s="64">
        <f t="shared" si="4"/>
        <v>57.20447999999999</v>
      </c>
      <c r="I42" s="132">
        <f t="shared" si="2"/>
        <v>0.94345192049373516</v>
      </c>
      <c r="J42" s="64"/>
      <c r="K42" s="126"/>
    </row>
    <row r="43" spans="1:11" ht="40.5" customHeight="1">
      <c r="A43" s="109" t="s">
        <v>149</v>
      </c>
      <c r="B43" s="7" t="s">
        <v>17</v>
      </c>
      <c r="C43" s="2" t="s">
        <v>316</v>
      </c>
      <c r="D43" s="93">
        <v>624.88909999999998</v>
      </c>
      <c r="E43" s="93">
        <v>620.06410000000005</v>
      </c>
      <c r="F43" s="93">
        <v>620.06410000000005</v>
      </c>
      <c r="G43" s="64">
        <f t="shared" si="3"/>
        <v>0</v>
      </c>
      <c r="H43" s="64">
        <f t="shared" si="4"/>
        <v>4.8249999999999318</v>
      </c>
      <c r="I43" s="132">
        <f t="shared" si="2"/>
        <v>0.99227862992009308</v>
      </c>
      <c r="J43" s="64"/>
      <c r="K43" s="126"/>
    </row>
    <row r="44" spans="1:11" ht="25.5" customHeight="1">
      <c r="A44" s="109" t="s">
        <v>150</v>
      </c>
      <c r="B44" s="7" t="s">
        <v>17</v>
      </c>
      <c r="C44" s="2" t="s">
        <v>224</v>
      </c>
      <c r="D44" s="93">
        <v>1111.6579999999999</v>
      </c>
      <c r="E44" s="93">
        <v>1105.6079999999999</v>
      </c>
      <c r="F44" s="93">
        <v>1105.6079999999999</v>
      </c>
      <c r="G44" s="64">
        <f t="shared" si="3"/>
        <v>0</v>
      </c>
      <c r="H44" s="64">
        <f t="shared" si="4"/>
        <v>6.0499999999999545</v>
      </c>
      <c r="I44" s="132">
        <f t="shared" si="2"/>
        <v>0.99455767871053868</v>
      </c>
      <c r="J44" s="64"/>
      <c r="K44" s="126"/>
    </row>
    <row r="45" spans="1:11" ht="78.75">
      <c r="A45" s="110" t="s">
        <v>225</v>
      </c>
      <c r="B45" s="7" t="s">
        <v>17</v>
      </c>
      <c r="C45" s="2" t="s">
        <v>226</v>
      </c>
      <c r="D45" s="93">
        <v>477.41399999999999</v>
      </c>
      <c r="E45" s="93">
        <v>477.41399999999999</v>
      </c>
      <c r="F45" s="93">
        <v>477.41399999999999</v>
      </c>
      <c r="G45" s="64">
        <f t="shared" si="3"/>
        <v>0</v>
      </c>
      <c r="H45" s="64">
        <f t="shared" si="4"/>
        <v>0</v>
      </c>
      <c r="I45" s="132">
        <f t="shared" si="2"/>
        <v>1</v>
      </c>
      <c r="J45" s="64"/>
      <c r="K45" s="126"/>
    </row>
    <row r="46" spans="1:11" ht="19.5" customHeight="1">
      <c r="A46" s="109" t="s">
        <v>151</v>
      </c>
      <c r="B46" s="7" t="s">
        <v>17</v>
      </c>
      <c r="C46" s="8" t="s">
        <v>227</v>
      </c>
      <c r="D46" s="54">
        <v>0</v>
      </c>
      <c r="E46" s="54">
        <v>0</v>
      </c>
      <c r="F46" s="54">
        <v>0</v>
      </c>
      <c r="G46" s="64">
        <f t="shared" si="3"/>
        <v>0</v>
      </c>
      <c r="H46" s="64">
        <f t="shared" si="4"/>
        <v>0</v>
      </c>
      <c r="I46" s="132"/>
      <c r="J46" s="64"/>
      <c r="K46" s="126"/>
    </row>
    <row r="47" spans="1:11" ht="22.5" customHeight="1">
      <c r="A47" s="109" t="s">
        <v>228</v>
      </c>
      <c r="B47" s="7" t="s">
        <v>17</v>
      </c>
      <c r="C47" s="8" t="s">
        <v>229</v>
      </c>
      <c r="D47" s="54">
        <v>776.09849999999994</v>
      </c>
      <c r="E47" s="54">
        <v>776.09849999999994</v>
      </c>
      <c r="F47" s="54">
        <v>776.09849999999994</v>
      </c>
      <c r="G47" s="64">
        <f t="shared" si="3"/>
        <v>0</v>
      </c>
      <c r="H47" s="64">
        <f t="shared" si="4"/>
        <v>0</v>
      </c>
      <c r="I47" s="132">
        <f t="shared" si="2"/>
        <v>1</v>
      </c>
      <c r="J47" s="64"/>
      <c r="K47" s="126"/>
    </row>
    <row r="48" spans="1:11" ht="72" customHeight="1">
      <c r="A48" s="109" t="s">
        <v>230</v>
      </c>
      <c r="B48" s="7" t="s">
        <v>17</v>
      </c>
      <c r="C48" s="8" t="s">
        <v>231</v>
      </c>
      <c r="D48" s="54">
        <v>10365.05436</v>
      </c>
      <c r="E48" s="54">
        <v>9739.9967400000005</v>
      </c>
      <c r="F48" s="54">
        <v>9739.9967400000005</v>
      </c>
      <c r="G48" s="64">
        <f t="shared" si="3"/>
        <v>0</v>
      </c>
      <c r="H48" s="64">
        <f t="shared" si="4"/>
        <v>625.05761999999959</v>
      </c>
      <c r="I48" s="132">
        <f t="shared" si="2"/>
        <v>0.93969567372341312</v>
      </c>
      <c r="J48" s="64"/>
      <c r="K48" s="126"/>
    </row>
    <row r="49" spans="1:11" ht="51.75" customHeight="1">
      <c r="A49" s="109" t="s">
        <v>232</v>
      </c>
      <c r="B49" s="7" t="s">
        <v>17</v>
      </c>
      <c r="C49" s="8" t="s">
        <v>233</v>
      </c>
      <c r="D49" s="54">
        <v>1.8320000000000001</v>
      </c>
      <c r="E49" s="54">
        <v>1.8320000000000001</v>
      </c>
      <c r="F49" s="54">
        <v>1.8320000000000001</v>
      </c>
      <c r="G49" s="64">
        <f t="shared" si="3"/>
        <v>0</v>
      </c>
      <c r="H49" s="64">
        <f t="shared" si="4"/>
        <v>0</v>
      </c>
      <c r="I49" s="132">
        <f t="shared" si="2"/>
        <v>1</v>
      </c>
      <c r="J49" s="64"/>
      <c r="K49" s="126"/>
    </row>
    <row r="50" spans="1:11" ht="53.25" customHeight="1">
      <c r="A50" s="109" t="s">
        <v>234</v>
      </c>
      <c r="B50" s="7" t="s">
        <v>17</v>
      </c>
      <c r="C50" s="8" t="s">
        <v>235</v>
      </c>
      <c r="D50" s="54">
        <v>1459.5</v>
      </c>
      <c r="E50" s="54">
        <v>1195.4393600000001</v>
      </c>
      <c r="F50" s="54">
        <v>1195.4393600000001</v>
      </c>
      <c r="G50" s="64">
        <f t="shared" si="3"/>
        <v>0</v>
      </c>
      <c r="H50" s="64">
        <f t="shared" si="4"/>
        <v>264.06063999999992</v>
      </c>
      <c r="I50" s="132">
        <f t="shared" si="2"/>
        <v>0.81907458718739301</v>
      </c>
      <c r="J50" s="64"/>
      <c r="K50" s="126"/>
    </row>
    <row r="51" spans="1:11" s="34" customFormat="1" ht="47.25">
      <c r="A51" s="102" t="s">
        <v>18</v>
      </c>
      <c r="B51" s="35"/>
      <c r="C51" s="33" t="s">
        <v>155</v>
      </c>
      <c r="D51" s="63">
        <f>SUM(D52:D92)</f>
        <v>382137.53550999996</v>
      </c>
      <c r="E51" s="63">
        <f>SUM(E52:E92)</f>
        <v>376197.29537000001</v>
      </c>
      <c r="F51" s="63">
        <f>SUM(F52:F92)</f>
        <v>376197.29537000001</v>
      </c>
      <c r="G51" s="63">
        <f t="shared" si="3"/>
        <v>0</v>
      </c>
      <c r="H51" s="63">
        <f t="shared" si="4"/>
        <v>5940.2401399999508</v>
      </c>
      <c r="I51" s="133">
        <f t="shared" si="2"/>
        <v>0.98445522988975132</v>
      </c>
      <c r="J51" s="141" t="s">
        <v>1197</v>
      </c>
      <c r="K51" s="156" t="s">
        <v>1217</v>
      </c>
    </row>
    <row r="52" spans="1:11" ht="69.75" customHeight="1">
      <c r="A52" s="109" t="s">
        <v>156</v>
      </c>
      <c r="B52" s="7" t="s">
        <v>17</v>
      </c>
      <c r="C52" s="8" t="s">
        <v>157</v>
      </c>
      <c r="D52" s="54">
        <v>3109.2477899999999</v>
      </c>
      <c r="E52" s="54">
        <v>3103.6809699999999</v>
      </c>
      <c r="F52" s="54">
        <v>3103.6809699999999</v>
      </c>
      <c r="G52" s="64">
        <f t="shared" si="3"/>
        <v>0</v>
      </c>
      <c r="H52" s="64">
        <f t="shared" si="4"/>
        <v>5.566820000000007</v>
      </c>
      <c r="I52" s="132">
        <f t="shared" si="2"/>
        <v>0.9982095926809359</v>
      </c>
      <c r="J52" s="64"/>
      <c r="K52" s="126"/>
    </row>
    <row r="53" spans="1:11" ht="63">
      <c r="A53" s="109" t="s">
        <v>236</v>
      </c>
      <c r="B53" s="7" t="s">
        <v>17</v>
      </c>
      <c r="C53" s="8" t="s">
        <v>173</v>
      </c>
      <c r="D53" s="54">
        <v>156.9</v>
      </c>
      <c r="E53" s="54">
        <v>156.81</v>
      </c>
      <c r="F53" s="54">
        <v>156.81</v>
      </c>
      <c r="G53" s="64">
        <f t="shared" si="3"/>
        <v>0</v>
      </c>
      <c r="H53" s="64">
        <f t="shared" si="4"/>
        <v>9.0000000000003411E-2</v>
      </c>
      <c r="I53" s="132">
        <f t="shared" si="2"/>
        <v>0.99942638623326963</v>
      </c>
      <c r="J53" s="64"/>
      <c r="K53" s="126"/>
    </row>
    <row r="54" spans="1:11" ht="72" customHeight="1">
      <c r="A54" s="119" t="s">
        <v>1066</v>
      </c>
      <c r="B54" s="7" t="s">
        <v>17</v>
      </c>
      <c r="C54" s="8" t="s">
        <v>1067</v>
      </c>
      <c r="D54" s="54">
        <v>694</v>
      </c>
      <c r="E54" s="54">
        <v>694</v>
      </c>
      <c r="F54" s="54">
        <v>694</v>
      </c>
      <c r="G54" s="64">
        <f t="shared" si="3"/>
        <v>0</v>
      </c>
      <c r="H54" s="64">
        <f t="shared" si="4"/>
        <v>0</v>
      </c>
      <c r="I54" s="132">
        <f t="shared" si="2"/>
        <v>1</v>
      </c>
      <c r="J54" s="64"/>
      <c r="K54" s="126"/>
    </row>
    <row r="55" spans="1:11" ht="126">
      <c r="A55" s="110" t="s">
        <v>237</v>
      </c>
      <c r="B55" s="7" t="s">
        <v>17</v>
      </c>
      <c r="C55" s="8" t="s">
        <v>158</v>
      </c>
      <c r="D55" s="54">
        <v>174.8</v>
      </c>
      <c r="E55" s="54">
        <v>106.402</v>
      </c>
      <c r="F55" s="54">
        <v>106.402</v>
      </c>
      <c r="G55" s="64">
        <f t="shared" si="3"/>
        <v>0</v>
      </c>
      <c r="H55" s="64">
        <f t="shared" si="4"/>
        <v>68.39800000000001</v>
      </c>
      <c r="I55" s="132">
        <f t="shared" si="2"/>
        <v>0.60870709382151023</v>
      </c>
      <c r="J55" s="64"/>
      <c r="K55" s="126"/>
    </row>
    <row r="56" spans="1:11" ht="94.5">
      <c r="A56" s="110" t="s">
        <v>238</v>
      </c>
      <c r="B56" s="7" t="s">
        <v>17</v>
      </c>
      <c r="C56" s="8" t="s">
        <v>20</v>
      </c>
      <c r="D56" s="54">
        <v>1924.6</v>
      </c>
      <c r="E56" s="54">
        <v>1691.1139599999999</v>
      </c>
      <c r="F56" s="54">
        <v>1691.1139599999999</v>
      </c>
      <c r="G56" s="64">
        <f t="shared" si="3"/>
        <v>0</v>
      </c>
      <c r="H56" s="64">
        <f t="shared" si="4"/>
        <v>233.48604</v>
      </c>
      <c r="I56" s="132">
        <f t="shared" si="2"/>
        <v>0.87868334199314146</v>
      </c>
      <c r="J56" s="64"/>
      <c r="K56" s="126"/>
    </row>
    <row r="57" spans="1:11" ht="110.25">
      <c r="A57" s="110" t="s">
        <v>239</v>
      </c>
      <c r="B57" s="7" t="s">
        <v>17</v>
      </c>
      <c r="C57" s="8" t="s">
        <v>21</v>
      </c>
      <c r="D57" s="54">
        <v>2838.5</v>
      </c>
      <c r="E57" s="54">
        <v>2625.5648700000002</v>
      </c>
      <c r="F57" s="54">
        <v>2625.5648700000002</v>
      </c>
      <c r="G57" s="64">
        <f t="shared" si="3"/>
        <v>0</v>
      </c>
      <c r="H57" s="64">
        <f t="shared" si="4"/>
        <v>212.93512999999984</v>
      </c>
      <c r="I57" s="132">
        <f t="shared" si="2"/>
        <v>0.92498322001056899</v>
      </c>
      <c r="J57" s="64"/>
      <c r="K57" s="126"/>
    </row>
    <row r="58" spans="1:11" ht="0.75" customHeight="1">
      <c r="A58" s="110"/>
      <c r="B58" s="7"/>
      <c r="C58" s="8"/>
      <c r="D58" s="54"/>
      <c r="E58" s="54"/>
      <c r="F58" s="54"/>
      <c r="G58" s="64"/>
      <c r="H58" s="64"/>
      <c r="I58" s="132" t="e">
        <f t="shared" si="2"/>
        <v>#DIV/0!</v>
      </c>
      <c r="J58" s="64"/>
      <c r="K58" s="126"/>
    </row>
    <row r="59" spans="1:11" ht="141.75">
      <c r="A59" s="110" t="s">
        <v>240</v>
      </c>
      <c r="B59" s="7" t="s">
        <v>17</v>
      </c>
      <c r="C59" s="8" t="s">
        <v>22</v>
      </c>
      <c r="D59" s="54">
        <v>111578</v>
      </c>
      <c r="E59" s="54">
        <v>110604.39775</v>
      </c>
      <c r="F59" s="54">
        <v>110604.39775</v>
      </c>
      <c r="G59" s="64">
        <f t="shared" si="3"/>
        <v>0</v>
      </c>
      <c r="H59" s="64">
        <f t="shared" si="4"/>
        <v>973.60224999999627</v>
      </c>
      <c r="I59" s="132">
        <f t="shared" si="2"/>
        <v>0.99127424537095132</v>
      </c>
      <c r="J59" s="64"/>
      <c r="K59" s="126"/>
    </row>
    <row r="60" spans="1:11" ht="126">
      <c r="A60" s="110" t="s">
        <v>241</v>
      </c>
      <c r="B60" s="7" t="s">
        <v>17</v>
      </c>
      <c r="C60" s="8" t="s">
        <v>174</v>
      </c>
      <c r="D60" s="54">
        <v>45075.199999999997</v>
      </c>
      <c r="E60" s="54">
        <v>43974.210550000003</v>
      </c>
      <c r="F60" s="54">
        <v>43974.210550000003</v>
      </c>
      <c r="G60" s="64">
        <f t="shared" si="3"/>
        <v>0</v>
      </c>
      <c r="H60" s="64">
        <f t="shared" si="4"/>
        <v>1100.9894499999937</v>
      </c>
      <c r="I60" s="132">
        <f t="shared" si="2"/>
        <v>0.97557438569324162</v>
      </c>
      <c r="J60" s="64"/>
      <c r="K60" s="126"/>
    </row>
    <row r="61" spans="1:11" ht="15.75" hidden="1">
      <c r="A61" s="110"/>
      <c r="B61" s="7"/>
      <c r="C61" s="8"/>
      <c r="D61" s="54"/>
      <c r="E61" s="54"/>
      <c r="F61" s="54"/>
      <c r="G61" s="64"/>
      <c r="H61" s="64"/>
      <c r="I61" s="132" t="e">
        <f t="shared" si="2"/>
        <v>#DIV/0!</v>
      </c>
      <c r="J61" s="64"/>
      <c r="K61" s="126"/>
    </row>
    <row r="62" spans="1:11" ht="27" customHeight="1">
      <c r="A62" s="109" t="s">
        <v>242</v>
      </c>
      <c r="B62" s="7" t="s">
        <v>17</v>
      </c>
      <c r="C62" s="8" t="s">
        <v>243</v>
      </c>
      <c r="D62" s="54">
        <v>960.63</v>
      </c>
      <c r="E62" s="54">
        <v>960.63</v>
      </c>
      <c r="F62" s="54">
        <v>960.63</v>
      </c>
      <c r="G62" s="64">
        <f t="shared" si="3"/>
        <v>0</v>
      </c>
      <c r="H62" s="64">
        <f t="shared" si="4"/>
        <v>0</v>
      </c>
      <c r="I62" s="132">
        <f t="shared" si="2"/>
        <v>1</v>
      </c>
      <c r="J62" s="64"/>
      <c r="K62" s="126"/>
    </row>
    <row r="63" spans="1:11" ht="75.75" customHeight="1">
      <c r="A63" s="110" t="s">
        <v>172</v>
      </c>
      <c r="B63" s="7" t="s">
        <v>17</v>
      </c>
      <c r="C63" s="8" t="s">
        <v>244</v>
      </c>
      <c r="D63" s="54">
        <v>2.9</v>
      </c>
      <c r="E63" s="54">
        <v>2.9</v>
      </c>
      <c r="F63" s="54">
        <v>2.9</v>
      </c>
      <c r="G63" s="64">
        <f t="shared" si="3"/>
        <v>0</v>
      </c>
      <c r="H63" s="64">
        <f t="shared" si="4"/>
        <v>0</v>
      </c>
      <c r="I63" s="132">
        <f t="shared" si="2"/>
        <v>1</v>
      </c>
      <c r="J63" s="64"/>
      <c r="K63" s="126"/>
    </row>
    <row r="64" spans="1:11" ht="81" customHeight="1">
      <c r="A64" s="110" t="s">
        <v>245</v>
      </c>
      <c r="B64" s="7" t="s">
        <v>17</v>
      </c>
      <c r="C64" s="8" t="s">
        <v>246</v>
      </c>
      <c r="D64" s="54">
        <v>32</v>
      </c>
      <c r="E64" s="54">
        <v>32</v>
      </c>
      <c r="F64" s="54">
        <v>32</v>
      </c>
      <c r="G64" s="64">
        <f t="shared" si="3"/>
        <v>0</v>
      </c>
      <c r="H64" s="64">
        <f t="shared" si="4"/>
        <v>0</v>
      </c>
      <c r="I64" s="132">
        <f t="shared" si="2"/>
        <v>1</v>
      </c>
      <c r="J64" s="64"/>
      <c r="K64" s="126"/>
    </row>
    <row r="65" spans="1:11" ht="90" customHeight="1">
      <c r="A65" s="110" t="s">
        <v>1068</v>
      </c>
      <c r="B65" s="7" t="s">
        <v>17</v>
      </c>
      <c r="C65" s="8" t="s">
        <v>1069</v>
      </c>
      <c r="D65" s="54">
        <v>12.162000000000001</v>
      </c>
      <c r="E65" s="54">
        <v>12.162000000000001</v>
      </c>
      <c r="F65" s="54">
        <v>12.162000000000001</v>
      </c>
      <c r="G65" s="64">
        <f t="shared" si="3"/>
        <v>0</v>
      </c>
      <c r="H65" s="64">
        <f t="shared" si="4"/>
        <v>0</v>
      </c>
      <c r="I65" s="132">
        <f t="shared" si="2"/>
        <v>1</v>
      </c>
      <c r="J65" s="64"/>
      <c r="K65" s="126"/>
    </row>
    <row r="66" spans="1:11" ht="36" customHeight="1">
      <c r="A66" s="109" t="s">
        <v>19</v>
      </c>
      <c r="B66" s="7" t="s">
        <v>17</v>
      </c>
      <c r="C66" s="8" t="s">
        <v>247</v>
      </c>
      <c r="D66" s="54">
        <v>41509.205119999999</v>
      </c>
      <c r="E66" s="54">
        <v>41191.098140000002</v>
      </c>
      <c r="F66" s="54">
        <v>41191.098140000002</v>
      </c>
      <c r="G66" s="64">
        <f t="shared" si="3"/>
        <v>0</v>
      </c>
      <c r="H66" s="64">
        <f t="shared" si="4"/>
        <v>318.10697999999684</v>
      </c>
      <c r="I66" s="132">
        <f t="shared" si="2"/>
        <v>0.99233647141446402</v>
      </c>
      <c r="J66" s="64"/>
      <c r="K66" s="126"/>
    </row>
    <row r="67" spans="1:11" ht="15.75" hidden="1" customHeight="1">
      <c r="A67" s="109"/>
      <c r="B67" s="7"/>
      <c r="C67" s="8"/>
      <c r="D67" s="54"/>
      <c r="E67" s="54"/>
      <c r="F67" s="54"/>
      <c r="G67" s="64"/>
      <c r="H67" s="64"/>
      <c r="I67" s="132" t="e">
        <f t="shared" si="2"/>
        <v>#DIV/0!</v>
      </c>
      <c r="J67" s="64"/>
      <c r="K67" s="126"/>
    </row>
    <row r="68" spans="1:11" ht="39.75" customHeight="1">
      <c r="A68" s="109" t="s">
        <v>248</v>
      </c>
      <c r="B68" s="7" t="s">
        <v>17</v>
      </c>
      <c r="C68" s="8" t="s">
        <v>249</v>
      </c>
      <c r="D68" s="54">
        <v>1123.94884</v>
      </c>
      <c r="E68" s="54">
        <v>1088.65227</v>
      </c>
      <c r="F68" s="54">
        <v>1088.65227</v>
      </c>
      <c r="G68" s="64">
        <f t="shared" si="3"/>
        <v>0</v>
      </c>
      <c r="H68" s="64">
        <f t="shared" si="4"/>
        <v>35.296569999999974</v>
      </c>
      <c r="I68" s="132">
        <f t="shared" si="2"/>
        <v>0.96859592826306939</v>
      </c>
      <c r="J68" s="64"/>
      <c r="K68" s="126"/>
    </row>
    <row r="69" spans="1:11" ht="22.5" customHeight="1">
      <c r="A69" s="109" t="s">
        <v>250</v>
      </c>
      <c r="B69" s="111" t="s">
        <v>17</v>
      </c>
      <c r="C69" s="111" t="s">
        <v>255</v>
      </c>
      <c r="D69" s="54">
        <v>188.96</v>
      </c>
      <c r="E69" s="54">
        <v>161.29849999999999</v>
      </c>
      <c r="F69" s="54">
        <v>161.29849999999999</v>
      </c>
      <c r="G69" s="64">
        <f t="shared" ref="G69:G91" si="5">E69-F69</f>
        <v>0</v>
      </c>
      <c r="H69" s="64">
        <f t="shared" ref="H69:H91" si="6">D69-F69</f>
        <v>27.661500000000018</v>
      </c>
      <c r="I69" s="132">
        <f t="shared" si="2"/>
        <v>0.85361187552921247</v>
      </c>
      <c r="J69" s="64"/>
      <c r="K69" s="126"/>
    </row>
    <row r="70" spans="1:11" ht="22.5" customHeight="1">
      <c r="A70" s="109" t="s">
        <v>251</v>
      </c>
      <c r="B70" s="111" t="s">
        <v>17</v>
      </c>
      <c r="C70" s="111" t="s">
        <v>256</v>
      </c>
      <c r="D70" s="54">
        <v>4326.8202700000002</v>
      </c>
      <c r="E70" s="54">
        <v>4326.8202700000002</v>
      </c>
      <c r="F70" s="54">
        <v>4326.8202700000002</v>
      </c>
      <c r="G70" s="64">
        <f t="shared" si="5"/>
        <v>0</v>
      </c>
      <c r="H70" s="64">
        <f t="shared" si="6"/>
        <v>0</v>
      </c>
      <c r="I70" s="132">
        <f t="shared" si="2"/>
        <v>1</v>
      </c>
      <c r="J70" s="64"/>
      <c r="K70" s="126"/>
    </row>
    <row r="71" spans="1:11" ht="22.5" customHeight="1">
      <c r="A71" s="109" t="s">
        <v>252</v>
      </c>
      <c r="B71" s="111" t="s">
        <v>17</v>
      </c>
      <c r="C71" s="111" t="s">
        <v>257</v>
      </c>
      <c r="D71" s="54">
        <v>1900.06134</v>
      </c>
      <c r="E71" s="54">
        <v>1665.83809</v>
      </c>
      <c r="F71" s="54">
        <v>1665.83809</v>
      </c>
      <c r="G71" s="64">
        <f t="shared" si="5"/>
        <v>0</v>
      </c>
      <c r="H71" s="64">
        <f t="shared" si="6"/>
        <v>234.22325000000001</v>
      </c>
      <c r="I71" s="132">
        <f t="shared" si="2"/>
        <v>0.87672858498347217</v>
      </c>
      <c r="J71" s="64"/>
      <c r="K71" s="126"/>
    </row>
    <row r="72" spans="1:11" ht="24.75" customHeight="1">
      <c r="A72" s="109" t="s">
        <v>253</v>
      </c>
      <c r="B72" s="111" t="s">
        <v>17</v>
      </c>
      <c r="C72" s="111" t="s">
        <v>258</v>
      </c>
      <c r="D72" s="54">
        <v>1230.75</v>
      </c>
      <c r="E72" s="54">
        <v>1221.13689</v>
      </c>
      <c r="F72" s="54">
        <v>1221.13689</v>
      </c>
      <c r="G72" s="64">
        <f t="shared" si="5"/>
        <v>0</v>
      </c>
      <c r="H72" s="64">
        <f t="shared" si="6"/>
        <v>9.613110000000006</v>
      </c>
      <c r="I72" s="132">
        <f t="shared" si="2"/>
        <v>0.99218922608165749</v>
      </c>
      <c r="J72" s="64"/>
      <c r="K72" s="126"/>
    </row>
    <row r="73" spans="1:11" ht="22.5" customHeight="1">
      <c r="A73" s="109" t="s">
        <v>254</v>
      </c>
      <c r="B73" s="111" t="s">
        <v>17</v>
      </c>
      <c r="C73" s="111" t="s">
        <v>259</v>
      </c>
      <c r="D73" s="54">
        <v>229.56989999999999</v>
      </c>
      <c r="E73" s="54">
        <v>217.2859</v>
      </c>
      <c r="F73" s="54">
        <v>217.2859</v>
      </c>
      <c r="G73" s="64">
        <f t="shared" si="5"/>
        <v>0</v>
      </c>
      <c r="H73" s="64">
        <f t="shared" si="6"/>
        <v>12.283999999999992</v>
      </c>
      <c r="I73" s="132">
        <f t="shared" si="2"/>
        <v>0.94649124297218412</v>
      </c>
      <c r="J73" s="64"/>
      <c r="K73" s="126"/>
    </row>
    <row r="74" spans="1:11" ht="23.25" customHeight="1">
      <c r="A74" s="109" t="s">
        <v>260</v>
      </c>
      <c r="B74" s="111" t="s">
        <v>17</v>
      </c>
      <c r="C74" s="111" t="s">
        <v>265</v>
      </c>
      <c r="D74" s="54">
        <v>60615.902540000003</v>
      </c>
      <c r="E74" s="54">
        <v>59508.345540000002</v>
      </c>
      <c r="F74" s="54">
        <v>59508.345540000002</v>
      </c>
      <c r="G74" s="64">
        <f t="shared" si="5"/>
        <v>0</v>
      </c>
      <c r="H74" s="64">
        <f t="shared" si="6"/>
        <v>1107.5570000000007</v>
      </c>
      <c r="I74" s="132">
        <f t="shared" si="2"/>
        <v>0.98172827668004892</v>
      </c>
      <c r="J74" s="64"/>
      <c r="K74" s="126"/>
    </row>
    <row r="75" spans="1:11" ht="15.75" hidden="1" customHeight="1">
      <c r="A75" s="109"/>
      <c r="B75" s="111"/>
      <c r="C75" s="111"/>
      <c r="D75" s="54"/>
      <c r="E75" s="54"/>
      <c r="F75" s="54"/>
      <c r="G75" s="64"/>
      <c r="H75" s="64"/>
      <c r="I75" s="132" t="e">
        <f t="shared" si="2"/>
        <v>#DIV/0!</v>
      </c>
      <c r="J75" s="64"/>
      <c r="K75" s="126"/>
    </row>
    <row r="76" spans="1:11" ht="39" customHeight="1">
      <c r="A76" s="109" t="s">
        <v>248</v>
      </c>
      <c r="B76" s="111" t="s">
        <v>17</v>
      </c>
      <c r="C76" s="111" t="s">
        <v>266</v>
      </c>
      <c r="D76" s="54">
        <v>2950.53015</v>
      </c>
      <c r="E76" s="54">
        <v>2945.0301399999998</v>
      </c>
      <c r="F76" s="54">
        <v>2945.0301399999998</v>
      </c>
      <c r="G76" s="64">
        <f t="shared" si="5"/>
        <v>0</v>
      </c>
      <c r="H76" s="64">
        <f t="shared" si="6"/>
        <v>5.5000100000002021</v>
      </c>
      <c r="I76" s="132">
        <f t="shared" si="2"/>
        <v>0.99813592482693314</v>
      </c>
      <c r="J76" s="64"/>
      <c r="K76" s="126"/>
    </row>
    <row r="77" spans="1:11" ht="22.5" customHeight="1">
      <c r="A77" s="109" t="s">
        <v>261</v>
      </c>
      <c r="B77" s="111" t="s">
        <v>17</v>
      </c>
      <c r="C77" s="111" t="s">
        <v>267</v>
      </c>
      <c r="D77" s="54">
        <v>279.07</v>
      </c>
      <c r="E77" s="54">
        <v>167.48500000000001</v>
      </c>
      <c r="F77" s="54">
        <v>167.48500000000001</v>
      </c>
      <c r="G77" s="64">
        <f t="shared" si="5"/>
        <v>0</v>
      </c>
      <c r="H77" s="64">
        <f t="shared" si="6"/>
        <v>111.58499999999998</v>
      </c>
      <c r="I77" s="132">
        <f t="shared" si="2"/>
        <v>0.60015408320493069</v>
      </c>
      <c r="J77" s="64"/>
      <c r="K77" s="126"/>
    </row>
    <row r="78" spans="1:11" ht="23.25" customHeight="1">
      <c r="A78" s="109" t="s">
        <v>251</v>
      </c>
      <c r="B78" s="111" t="s">
        <v>17</v>
      </c>
      <c r="C78" s="111" t="s">
        <v>268</v>
      </c>
      <c r="D78" s="54">
        <v>11241.892229999999</v>
      </c>
      <c r="E78" s="54">
        <v>11196.18153</v>
      </c>
      <c r="F78" s="54">
        <v>11196.18153</v>
      </c>
      <c r="G78" s="64">
        <f t="shared" si="5"/>
        <v>0</v>
      </c>
      <c r="H78" s="64">
        <f t="shared" si="6"/>
        <v>45.710699999999633</v>
      </c>
      <c r="I78" s="132">
        <f t="shared" si="2"/>
        <v>0.99593389626365425</v>
      </c>
      <c r="J78" s="64"/>
      <c r="K78" s="126"/>
    </row>
    <row r="79" spans="1:11" ht="20.25" customHeight="1">
      <c r="A79" s="109" t="s">
        <v>252</v>
      </c>
      <c r="B79" s="111" t="s">
        <v>17</v>
      </c>
      <c r="C79" s="111" t="s">
        <v>269</v>
      </c>
      <c r="D79" s="54">
        <v>2757.2517200000002</v>
      </c>
      <c r="E79" s="54">
        <v>2347.14734</v>
      </c>
      <c r="F79" s="54">
        <v>2347.14734</v>
      </c>
      <c r="G79" s="64">
        <f t="shared" si="5"/>
        <v>0</v>
      </c>
      <c r="H79" s="64">
        <f t="shared" si="6"/>
        <v>410.10438000000022</v>
      </c>
      <c r="I79" s="132">
        <f t="shared" si="2"/>
        <v>0.85126335146505949</v>
      </c>
      <c r="J79" s="64"/>
      <c r="K79" s="126"/>
    </row>
    <row r="80" spans="1:11" ht="25.5" customHeight="1">
      <c r="A80" s="109" t="s">
        <v>253</v>
      </c>
      <c r="B80" s="111" t="s">
        <v>17</v>
      </c>
      <c r="C80" s="111" t="s">
        <v>270</v>
      </c>
      <c r="D80" s="54">
        <v>2330.4200300000002</v>
      </c>
      <c r="E80" s="54">
        <v>2239.1360300000001</v>
      </c>
      <c r="F80" s="54">
        <v>2239.1360300000001</v>
      </c>
      <c r="G80" s="64">
        <f t="shared" si="5"/>
        <v>0</v>
      </c>
      <c r="H80" s="64">
        <f t="shared" si="6"/>
        <v>91.284000000000106</v>
      </c>
      <c r="I80" s="132">
        <f t="shared" ref="I80:I111" si="7">F80/D80</f>
        <v>0.96082937889956255</v>
      </c>
      <c r="J80" s="64"/>
      <c r="K80" s="126"/>
    </row>
    <row r="81" spans="1:11" ht="20.25" customHeight="1">
      <c r="A81" s="109" t="s">
        <v>254</v>
      </c>
      <c r="B81" s="111" t="s">
        <v>17</v>
      </c>
      <c r="C81" s="111" t="s">
        <v>271</v>
      </c>
      <c r="D81" s="54">
        <v>180</v>
      </c>
      <c r="E81" s="54">
        <v>165</v>
      </c>
      <c r="F81" s="54">
        <v>165</v>
      </c>
      <c r="G81" s="64">
        <f t="shared" si="5"/>
        <v>0</v>
      </c>
      <c r="H81" s="64">
        <f t="shared" si="6"/>
        <v>15</v>
      </c>
      <c r="I81" s="132">
        <f t="shared" si="7"/>
        <v>0.91666666666666663</v>
      </c>
      <c r="J81" s="64"/>
      <c r="K81" s="126"/>
    </row>
    <row r="82" spans="1:11" ht="37.5" customHeight="1">
      <c r="A82" s="109" t="s">
        <v>262</v>
      </c>
      <c r="B82" s="111" t="s">
        <v>17</v>
      </c>
      <c r="C82" s="111" t="s">
        <v>272</v>
      </c>
      <c r="D82" s="54">
        <v>42469.656569999999</v>
      </c>
      <c r="E82" s="54">
        <v>42229.391989999996</v>
      </c>
      <c r="F82" s="54">
        <v>42229.391989999996</v>
      </c>
      <c r="G82" s="64">
        <f t="shared" si="5"/>
        <v>0</v>
      </c>
      <c r="H82" s="64">
        <f t="shared" si="6"/>
        <v>240.26458000000275</v>
      </c>
      <c r="I82" s="132">
        <f t="shared" si="7"/>
        <v>0.99434267664481835</v>
      </c>
      <c r="J82" s="64"/>
      <c r="K82" s="126"/>
    </row>
    <row r="83" spans="1:11" ht="39.75" customHeight="1">
      <c r="A83" s="109" t="s">
        <v>248</v>
      </c>
      <c r="B83" s="111" t="s">
        <v>17</v>
      </c>
      <c r="C83" s="111" t="s">
        <v>273</v>
      </c>
      <c r="D83" s="54">
        <v>574.50980000000004</v>
      </c>
      <c r="E83" s="54">
        <v>564.50980000000004</v>
      </c>
      <c r="F83" s="54">
        <v>564.50980000000004</v>
      </c>
      <c r="G83" s="64">
        <f t="shared" si="5"/>
        <v>0</v>
      </c>
      <c r="H83" s="64">
        <f t="shared" si="6"/>
        <v>10</v>
      </c>
      <c r="I83" s="132">
        <f t="shared" si="7"/>
        <v>0.9825938565364768</v>
      </c>
      <c r="J83" s="64"/>
      <c r="K83" s="126"/>
    </row>
    <row r="84" spans="1:11" ht="23.25" customHeight="1">
      <c r="A84" s="109" t="s">
        <v>261</v>
      </c>
      <c r="B84" s="111" t="s">
        <v>17</v>
      </c>
      <c r="C84" s="111" t="s">
        <v>274</v>
      </c>
      <c r="D84" s="54">
        <v>900.75</v>
      </c>
      <c r="E84" s="54">
        <v>885.78</v>
      </c>
      <c r="F84" s="54">
        <v>885.78</v>
      </c>
      <c r="G84" s="64">
        <f t="shared" si="5"/>
        <v>0</v>
      </c>
      <c r="H84" s="64">
        <f t="shared" si="6"/>
        <v>14.970000000000027</v>
      </c>
      <c r="I84" s="132">
        <f t="shared" si="7"/>
        <v>0.9833805162364696</v>
      </c>
      <c r="J84" s="64"/>
      <c r="K84" s="126"/>
    </row>
    <row r="85" spans="1:11" ht="24.75" customHeight="1">
      <c r="A85" s="109" t="s">
        <v>251</v>
      </c>
      <c r="B85" s="111" t="s">
        <v>17</v>
      </c>
      <c r="C85" s="111" t="s">
        <v>275</v>
      </c>
      <c r="D85" s="54">
        <v>3371.9276199999999</v>
      </c>
      <c r="E85" s="54">
        <v>3215.32105</v>
      </c>
      <c r="F85" s="54">
        <v>3215.32105</v>
      </c>
      <c r="G85" s="64">
        <f t="shared" si="5"/>
        <v>0</v>
      </c>
      <c r="H85" s="64">
        <f t="shared" si="6"/>
        <v>156.60656999999992</v>
      </c>
      <c r="I85" s="132">
        <f t="shared" si="7"/>
        <v>0.95355577353703702</v>
      </c>
      <c r="J85" s="64"/>
      <c r="K85" s="126"/>
    </row>
    <row r="86" spans="1:11" ht="23.25" customHeight="1">
      <c r="A86" s="109" t="s">
        <v>252</v>
      </c>
      <c r="B86" s="111" t="s">
        <v>17</v>
      </c>
      <c r="C86" s="111" t="s">
        <v>276</v>
      </c>
      <c r="D86" s="54">
        <v>935.90809999999999</v>
      </c>
      <c r="E86" s="54">
        <v>477.02447000000001</v>
      </c>
      <c r="F86" s="54">
        <v>477.02447000000001</v>
      </c>
      <c r="G86" s="64">
        <f t="shared" si="5"/>
        <v>0</v>
      </c>
      <c r="H86" s="64">
        <f t="shared" si="6"/>
        <v>458.88362999999998</v>
      </c>
      <c r="I86" s="132">
        <f t="shared" si="7"/>
        <v>0.50969157121302833</v>
      </c>
      <c r="J86" s="64"/>
      <c r="K86" s="126"/>
    </row>
    <row r="87" spans="1:11" ht="23.25" customHeight="1">
      <c r="A87" s="109" t="s">
        <v>253</v>
      </c>
      <c r="B87" s="111" t="s">
        <v>17</v>
      </c>
      <c r="C87" s="111" t="s">
        <v>277</v>
      </c>
      <c r="D87" s="54">
        <v>1331.9870000000001</v>
      </c>
      <c r="E87" s="54">
        <v>1313.70498</v>
      </c>
      <c r="F87" s="54">
        <v>1313.70498</v>
      </c>
      <c r="G87" s="64">
        <f t="shared" si="5"/>
        <v>0</v>
      </c>
      <c r="H87" s="64">
        <f t="shared" si="6"/>
        <v>18.282020000000102</v>
      </c>
      <c r="I87" s="132">
        <f t="shared" si="7"/>
        <v>0.98627462580340486</v>
      </c>
      <c r="J87" s="64"/>
      <c r="K87" s="126"/>
    </row>
    <row r="88" spans="1:11" ht="24.75" customHeight="1">
      <c r="A88" s="109" t="s">
        <v>263</v>
      </c>
      <c r="B88" s="111" t="s">
        <v>17</v>
      </c>
      <c r="C88" s="111" t="s">
        <v>278</v>
      </c>
      <c r="D88" s="54">
        <v>235</v>
      </c>
      <c r="E88" s="54">
        <v>233.45</v>
      </c>
      <c r="F88" s="54">
        <v>233.45</v>
      </c>
      <c r="G88" s="64">
        <f t="shared" si="5"/>
        <v>0</v>
      </c>
      <c r="H88" s="64">
        <f t="shared" si="6"/>
        <v>1.5500000000000114</v>
      </c>
      <c r="I88" s="132">
        <f t="shared" si="7"/>
        <v>0.99340425531914889</v>
      </c>
      <c r="J88" s="64"/>
      <c r="K88" s="126"/>
    </row>
    <row r="89" spans="1:11" ht="24.75" customHeight="1">
      <c r="A89" s="109" t="s">
        <v>254</v>
      </c>
      <c r="B89" s="111" t="s">
        <v>17</v>
      </c>
      <c r="C89" s="111" t="s">
        <v>279</v>
      </c>
      <c r="D89" s="54">
        <v>70</v>
      </c>
      <c r="E89" s="54">
        <v>49.387239999999998</v>
      </c>
      <c r="F89" s="54">
        <v>49.387239999999998</v>
      </c>
      <c r="G89" s="64">
        <f t="shared" si="5"/>
        <v>0</v>
      </c>
      <c r="H89" s="64">
        <f t="shared" si="6"/>
        <v>20.612760000000002</v>
      </c>
      <c r="I89" s="132">
        <f t="shared" si="7"/>
        <v>0.70553199999999994</v>
      </c>
      <c r="J89" s="64"/>
      <c r="K89" s="126"/>
    </row>
    <row r="90" spans="1:11" ht="84.75" customHeight="1">
      <c r="A90" s="110" t="s">
        <v>264</v>
      </c>
      <c r="B90" s="111" t="s">
        <v>17</v>
      </c>
      <c r="C90" s="111" t="s">
        <v>280</v>
      </c>
      <c r="D90" s="54">
        <v>34569.87614</v>
      </c>
      <c r="E90" s="54">
        <v>34569.87614</v>
      </c>
      <c r="F90" s="54">
        <v>34569.87614</v>
      </c>
      <c r="G90" s="64">
        <f t="shared" ref="G90" si="8">E90-F90</f>
        <v>0</v>
      </c>
      <c r="H90" s="64">
        <f t="shared" ref="H90" si="9">D90-F90</f>
        <v>0</v>
      </c>
      <c r="I90" s="132">
        <f t="shared" si="7"/>
        <v>1</v>
      </c>
      <c r="J90" s="64"/>
      <c r="K90" s="126"/>
    </row>
    <row r="91" spans="1:11" ht="56.25" customHeight="1">
      <c r="A91" s="110" t="s">
        <v>283</v>
      </c>
      <c r="B91" s="111" t="s">
        <v>17</v>
      </c>
      <c r="C91" s="111" t="s">
        <v>1070</v>
      </c>
      <c r="D91" s="54">
        <v>254.59835000000001</v>
      </c>
      <c r="E91" s="54">
        <v>254.52196000000001</v>
      </c>
      <c r="F91" s="54">
        <v>254.52196000000001</v>
      </c>
      <c r="G91" s="64">
        <f t="shared" si="5"/>
        <v>0</v>
      </c>
      <c r="H91" s="64">
        <f t="shared" si="6"/>
        <v>7.6390000000003511E-2</v>
      </c>
      <c r="I91" s="132">
        <f t="shared" si="7"/>
        <v>0.99969995877820883</v>
      </c>
      <c r="J91" s="64"/>
      <c r="K91" s="126"/>
    </row>
    <row r="92" spans="1:11" ht="88.5" hidden="1" customHeight="1">
      <c r="A92" s="25"/>
      <c r="B92" s="7"/>
      <c r="C92" s="8"/>
      <c r="D92" s="54"/>
      <c r="E92" s="54"/>
      <c r="F92" s="54"/>
      <c r="G92" s="54"/>
      <c r="H92" s="54"/>
      <c r="I92" s="132" t="e">
        <f t="shared" si="7"/>
        <v>#DIV/0!</v>
      </c>
      <c r="J92" s="55"/>
      <c r="K92" s="126"/>
    </row>
    <row r="93" spans="1:11" s="34" customFormat="1" ht="51.75" customHeight="1">
      <c r="A93" s="102" t="s">
        <v>1166</v>
      </c>
      <c r="B93" s="35"/>
      <c r="C93" s="33" t="s">
        <v>160</v>
      </c>
      <c r="D93" s="63">
        <f>SUM(D94:D111)</f>
        <v>57643.092729999997</v>
      </c>
      <c r="E93" s="63">
        <f>SUM(E94:E111)</f>
        <v>57180.589549999997</v>
      </c>
      <c r="F93" s="63">
        <f>SUM(F94:F111)</f>
        <v>57180.589549999997</v>
      </c>
      <c r="G93" s="63">
        <f t="shared" si="3"/>
        <v>0</v>
      </c>
      <c r="H93" s="63">
        <f t="shared" si="4"/>
        <v>462.5031799999997</v>
      </c>
      <c r="I93" s="133">
        <f t="shared" si="7"/>
        <v>0.99197643363505217</v>
      </c>
      <c r="J93" s="141" t="s">
        <v>1200</v>
      </c>
      <c r="K93" s="156" t="s">
        <v>1217</v>
      </c>
    </row>
    <row r="94" spans="1:11" ht="78.75">
      <c r="A94" s="110" t="s">
        <v>281</v>
      </c>
      <c r="B94" s="7" t="s">
        <v>17</v>
      </c>
      <c r="C94" s="8" t="s">
        <v>25</v>
      </c>
      <c r="D94" s="54">
        <v>2097.1999999999998</v>
      </c>
      <c r="E94" s="54">
        <v>1955.1578999999999</v>
      </c>
      <c r="F94" s="54">
        <v>1955.1578999999999</v>
      </c>
      <c r="G94" s="64">
        <f t="shared" si="3"/>
        <v>0</v>
      </c>
      <c r="H94" s="64">
        <f t="shared" si="4"/>
        <v>142.04209999999989</v>
      </c>
      <c r="I94" s="132">
        <f t="shared" si="7"/>
        <v>0.93227059889376318</v>
      </c>
      <c r="J94" s="64"/>
      <c r="K94" s="126"/>
    </row>
    <row r="95" spans="1:11" ht="36" customHeight="1">
      <c r="A95" s="109" t="s">
        <v>24</v>
      </c>
      <c r="B95" s="7" t="s">
        <v>17</v>
      </c>
      <c r="C95" s="111" t="s">
        <v>286</v>
      </c>
      <c r="D95" s="54">
        <v>35048.424679999996</v>
      </c>
      <c r="E95" s="54">
        <v>34830.286970000001</v>
      </c>
      <c r="F95" s="54">
        <v>34830.286970000001</v>
      </c>
      <c r="G95" s="64">
        <f t="shared" si="3"/>
        <v>0</v>
      </c>
      <c r="H95" s="64">
        <f t="shared" si="4"/>
        <v>218.13770999999542</v>
      </c>
      <c r="I95" s="132">
        <f t="shared" si="7"/>
        <v>0.99377610514619008</v>
      </c>
      <c r="J95" s="64"/>
      <c r="K95" s="126"/>
    </row>
    <row r="96" spans="1:11" ht="34.5" customHeight="1">
      <c r="A96" s="109" t="s">
        <v>248</v>
      </c>
      <c r="B96" s="7" t="s">
        <v>17</v>
      </c>
      <c r="C96" s="111" t="s">
        <v>287</v>
      </c>
      <c r="D96" s="54">
        <v>691.68200000000002</v>
      </c>
      <c r="E96" s="54">
        <v>691.68200000000002</v>
      </c>
      <c r="F96" s="54">
        <v>691.68200000000002</v>
      </c>
      <c r="G96" s="64">
        <f t="shared" si="3"/>
        <v>0</v>
      </c>
      <c r="H96" s="64">
        <f t="shared" si="4"/>
        <v>0</v>
      </c>
      <c r="I96" s="132">
        <f t="shared" si="7"/>
        <v>1</v>
      </c>
      <c r="J96" s="64"/>
      <c r="K96" s="126"/>
    </row>
    <row r="97" spans="1:11" ht="20.25" customHeight="1">
      <c r="A97" s="109" t="s">
        <v>261</v>
      </c>
      <c r="B97" s="7" t="s">
        <v>17</v>
      </c>
      <c r="C97" s="111" t="s">
        <v>288</v>
      </c>
      <c r="D97" s="54">
        <v>371.18900000000002</v>
      </c>
      <c r="E97" s="54">
        <v>352.14499999999998</v>
      </c>
      <c r="F97" s="54">
        <v>352.14499999999998</v>
      </c>
      <c r="G97" s="64">
        <f t="shared" si="3"/>
        <v>0</v>
      </c>
      <c r="H97" s="64">
        <f t="shared" si="4"/>
        <v>19.04400000000004</v>
      </c>
      <c r="I97" s="132">
        <f t="shared" si="7"/>
        <v>0.94869460032490172</v>
      </c>
      <c r="J97" s="64"/>
      <c r="K97" s="126"/>
    </row>
    <row r="98" spans="1:11" ht="22.5" customHeight="1">
      <c r="A98" s="109" t="s">
        <v>251</v>
      </c>
      <c r="B98" s="7" t="s">
        <v>17</v>
      </c>
      <c r="C98" s="111" t="s">
        <v>289</v>
      </c>
      <c r="D98" s="54">
        <v>1110.8488600000001</v>
      </c>
      <c r="E98" s="54">
        <v>1110.8488600000001</v>
      </c>
      <c r="F98" s="54">
        <v>1110.8488600000001</v>
      </c>
      <c r="G98" s="64">
        <f t="shared" si="3"/>
        <v>0</v>
      </c>
      <c r="H98" s="64">
        <f t="shared" si="4"/>
        <v>0</v>
      </c>
      <c r="I98" s="132">
        <f t="shared" si="7"/>
        <v>1</v>
      </c>
      <c r="J98" s="64"/>
      <c r="K98" s="126"/>
    </row>
    <row r="99" spans="1:11" ht="20.25" customHeight="1">
      <c r="A99" s="109" t="s">
        <v>252</v>
      </c>
      <c r="B99" s="7" t="s">
        <v>17</v>
      </c>
      <c r="C99" s="111" t="s">
        <v>290</v>
      </c>
      <c r="D99" s="54">
        <v>47.164230000000003</v>
      </c>
      <c r="E99" s="54">
        <v>36.907670000000003</v>
      </c>
      <c r="F99" s="54">
        <v>36.907670000000003</v>
      </c>
      <c r="G99" s="64">
        <f t="shared" si="3"/>
        <v>0</v>
      </c>
      <c r="H99" s="64">
        <f t="shared" si="4"/>
        <v>10.25656</v>
      </c>
      <c r="I99" s="132">
        <f t="shared" si="7"/>
        <v>0.78253519669461369</v>
      </c>
      <c r="J99" s="64"/>
      <c r="K99" s="126"/>
    </row>
    <row r="100" spans="1:11" ht="23.25" customHeight="1">
      <c r="A100" s="109" t="s">
        <v>253</v>
      </c>
      <c r="B100" s="7" t="s">
        <v>17</v>
      </c>
      <c r="C100" s="111" t="s">
        <v>291</v>
      </c>
      <c r="D100" s="54">
        <v>192.328</v>
      </c>
      <c r="E100" s="54">
        <v>192.328</v>
      </c>
      <c r="F100" s="54">
        <v>192.328</v>
      </c>
      <c r="G100" s="64">
        <f t="shared" si="3"/>
        <v>0</v>
      </c>
      <c r="H100" s="64">
        <f t="shared" si="4"/>
        <v>0</v>
      </c>
      <c r="I100" s="132">
        <f t="shared" si="7"/>
        <v>1</v>
      </c>
      <c r="J100" s="64"/>
      <c r="K100" s="126"/>
    </row>
    <row r="101" spans="1:11" ht="20.25" customHeight="1">
      <c r="A101" s="109" t="s">
        <v>282</v>
      </c>
      <c r="B101" s="7" t="s">
        <v>17</v>
      </c>
      <c r="C101" s="111" t="s">
        <v>292</v>
      </c>
      <c r="D101" s="54">
        <v>410</v>
      </c>
      <c r="E101" s="54">
        <v>380.48700000000002</v>
      </c>
      <c r="F101" s="54">
        <v>380.48700000000002</v>
      </c>
      <c r="G101" s="64">
        <f t="shared" si="3"/>
        <v>0</v>
      </c>
      <c r="H101" s="64">
        <f t="shared" si="4"/>
        <v>29.512999999999977</v>
      </c>
      <c r="I101" s="132">
        <f t="shared" si="7"/>
        <v>0.92801707317073179</v>
      </c>
      <c r="J101" s="64"/>
      <c r="K101" s="126"/>
    </row>
    <row r="102" spans="1:11" ht="23.25" customHeight="1">
      <c r="A102" s="109" t="s">
        <v>254</v>
      </c>
      <c r="B102" s="7" t="s">
        <v>17</v>
      </c>
      <c r="C102" s="111" t="s">
        <v>293</v>
      </c>
      <c r="D102" s="54">
        <v>30</v>
      </c>
      <c r="E102" s="54">
        <v>30</v>
      </c>
      <c r="F102" s="54">
        <v>30</v>
      </c>
      <c r="G102" s="64">
        <f t="shared" si="3"/>
        <v>0</v>
      </c>
      <c r="H102" s="64">
        <f t="shared" si="4"/>
        <v>0</v>
      </c>
      <c r="I102" s="132">
        <f t="shared" si="7"/>
        <v>1</v>
      </c>
      <c r="J102" s="64"/>
      <c r="K102" s="126"/>
    </row>
    <row r="103" spans="1:11" ht="94.5">
      <c r="A103" s="110" t="s">
        <v>264</v>
      </c>
      <c r="B103" s="7" t="s">
        <v>17</v>
      </c>
      <c r="C103" s="111" t="s">
        <v>294</v>
      </c>
      <c r="D103" s="54">
        <v>3994.2785800000001</v>
      </c>
      <c r="E103" s="54">
        <v>3994.2785800000001</v>
      </c>
      <c r="F103" s="54">
        <v>3994.2785800000001</v>
      </c>
      <c r="G103" s="64">
        <f t="shared" si="3"/>
        <v>0</v>
      </c>
      <c r="H103" s="64">
        <f t="shared" si="4"/>
        <v>0</v>
      </c>
      <c r="I103" s="132">
        <f t="shared" si="7"/>
        <v>1</v>
      </c>
      <c r="J103" s="64"/>
      <c r="K103" s="126"/>
    </row>
    <row r="104" spans="1:11" ht="47.25" hidden="1">
      <c r="A104" s="109" t="s">
        <v>283</v>
      </c>
      <c r="B104" s="7" t="s">
        <v>17</v>
      </c>
      <c r="C104" s="111" t="s">
        <v>295</v>
      </c>
      <c r="D104" s="54">
        <v>0</v>
      </c>
      <c r="E104" s="54">
        <v>0</v>
      </c>
      <c r="F104" s="54">
        <v>0</v>
      </c>
      <c r="G104" s="64">
        <f t="shared" si="3"/>
        <v>0</v>
      </c>
      <c r="H104" s="64">
        <f t="shared" si="4"/>
        <v>0</v>
      </c>
      <c r="I104" s="132" t="e">
        <f t="shared" si="7"/>
        <v>#DIV/0!</v>
      </c>
      <c r="J104" s="64"/>
      <c r="K104" s="126"/>
    </row>
    <row r="105" spans="1:11" ht="42" customHeight="1">
      <c r="A105" s="109" t="s">
        <v>23</v>
      </c>
      <c r="B105" s="7" t="s">
        <v>17</v>
      </c>
      <c r="C105" s="111" t="s">
        <v>296</v>
      </c>
      <c r="D105" s="54">
        <v>11161.34597</v>
      </c>
      <c r="E105" s="54">
        <v>11146.08016</v>
      </c>
      <c r="F105" s="54">
        <v>11146.08016</v>
      </c>
      <c r="G105" s="64">
        <f t="shared" si="3"/>
        <v>0</v>
      </c>
      <c r="H105" s="64">
        <f t="shared" si="4"/>
        <v>15.265810000000783</v>
      </c>
      <c r="I105" s="132">
        <f t="shared" si="7"/>
        <v>0.99863226083654844</v>
      </c>
      <c r="J105" s="64"/>
      <c r="K105" s="126"/>
    </row>
    <row r="106" spans="1:11" ht="38.25" customHeight="1">
      <c r="A106" s="109" t="s">
        <v>248</v>
      </c>
      <c r="B106" s="7" t="s">
        <v>17</v>
      </c>
      <c r="C106" s="111" t="s">
        <v>297</v>
      </c>
      <c r="D106" s="54">
        <v>163.39699999999999</v>
      </c>
      <c r="E106" s="54">
        <v>163.39699999999999</v>
      </c>
      <c r="F106" s="54">
        <v>163.39699999999999</v>
      </c>
      <c r="G106" s="64">
        <f t="shared" si="3"/>
        <v>0</v>
      </c>
      <c r="H106" s="64">
        <f t="shared" si="4"/>
        <v>0</v>
      </c>
      <c r="I106" s="132">
        <f t="shared" si="7"/>
        <v>1</v>
      </c>
      <c r="J106" s="64"/>
      <c r="K106" s="126"/>
    </row>
    <row r="107" spans="1:11" ht="23.25" customHeight="1">
      <c r="A107" s="109" t="s">
        <v>261</v>
      </c>
      <c r="B107" s="7" t="s">
        <v>17</v>
      </c>
      <c r="C107" s="111" t="s">
        <v>298</v>
      </c>
      <c r="D107" s="54">
        <v>263</v>
      </c>
      <c r="E107" s="54">
        <v>234.756</v>
      </c>
      <c r="F107" s="54">
        <v>234.756</v>
      </c>
      <c r="G107" s="64">
        <f t="shared" si="3"/>
        <v>0</v>
      </c>
      <c r="H107" s="64">
        <f t="shared" si="4"/>
        <v>28.244</v>
      </c>
      <c r="I107" s="132">
        <f t="shared" si="7"/>
        <v>0.89260836501901142</v>
      </c>
      <c r="J107" s="64"/>
      <c r="K107" s="126"/>
    </row>
    <row r="108" spans="1:11" ht="27" customHeight="1">
      <c r="A108" s="109" t="s">
        <v>263</v>
      </c>
      <c r="B108" s="7" t="s">
        <v>17</v>
      </c>
      <c r="C108" s="111" t="s">
        <v>299</v>
      </c>
      <c r="D108" s="54">
        <v>208.9</v>
      </c>
      <c r="E108" s="54">
        <v>208.9</v>
      </c>
      <c r="F108" s="54">
        <v>208.9</v>
      </c>
      <c r="G108" s="64">
        <f t="shared" si="3"/>
        <v>0</v>
      </c>
      <c r="H108" s="64">
        <f t="shared" si="4"/>
        <v>0</v>
      </c>
      <c r="I108" s="132">
        <f t="shared" si="7"/>
        <v>1</v>
      </c>
      <c r="J108" s="64"/>
      <c r="K108" s="126"/>
    </row>
    <row r="109" spans="1:11" ht="78.75">
      <c r="A109" s="110" t="s">
        <v>284</v>
      </c>
      <c r="B109" s="7" t="s">
        <v>17</v>
      </c>
      <c r="C109" s="111" t="s">
        <v>300</v>
      </c>
      <c r="D109" s="54">
        <v>559.14907000000005</v>
      </c>
      <c r="E109" s="54">
        <v>559.14907000000005</v>
      </c>
      <c r="F109" s="54">
        <v>559.14907000000005</v>
      </c>
      <c r="G109" s="64">
        <f t="shared" si="3"/>
        <v>0</v>
      </c>
      <c r="H109" s="64">
        <f t="shared" si="4"/>
        <v>0</v>
      </c>
      <c r="I109" s="132">
        <f t="shared" si="7"/>
        <v>1</v>
      </c>
      <c r="J109" s="64"/>
      <c r="K109" s="126"/>
    </row>
    <row r="110" spans="1:11" ht="94.5">
      <c r="A110" s="110" t="s">
        <v>285</v>
      </c>
      <c r="B110" s="7" t="s">
        <v>17</v>
      </c>
      <c r="C110" s="111" t="s">
        <v>301</v>
      </c>
      <c r="D110" s="54">
        <v>230.59792999999999</v>
      </c>
      <c r="E110" s="54">
        <v>230.59792999999999</v>
      </c>
      <c r="F110" s="54">
        <v>230.59792999999999</v>
      </c>
      <c r="G110" s="64">
        <f t="shared" si="3"/>
        <v>0</v>
      </c>
      <c r="H110" s="64">
        <f t="shared" si="4"/>
        <v>0</v>
      </c>
      <c r="I110" s="132">
        <f t="shared" si="7"/>
        <v>1</v>
      </c>
      <c r="J110" s="64"/>
      <c r="K110" s="126"/>
    </row>
    <row r="111" spans="1:11" ht="94.5">
      <c r="A111" s="110" t="s">
        <v>264</v>
      </c>
      <c r="B111" s="7" t="s">
        <v>17</v>
      </c>
      <c r="C111" s="111" t="s">
        <v>302</v>
      </c>
      <c r="D111" s="54">
        <v>1063.5874100000001</v>
      </c>
      <c r="E111" s="54">
        <v>1063.5874100000001</v>
      </c>
      <c r="F111" s="54">
        <v>1063.5874100000001</v>
      </c>
      <c r="G111" s="64">
        <f t="shared" si="3"/>
        <v>0</v>
      </c>
      <c r="H111" s="64">
        <f t="shared" si="4"/>
        <v>0</v>
      </c>
      <c r="I111" s="132">
        <f t="shared" si="7"/>
        <v>1</v>
      </c>
      <c r="J111" s="64"/>
      <c r="K111" s="126"/>
    </row>
    <row r="112" spans="1:11" s="36" customFormat="1" ht="78" customHeight="1">
      <c r="A112" s="185" t="s">
        <v>1172</v>
      </c>
      <c r="B112" s="186"/>
      <c r="C112" s="186"/>
      <c r="D112" s="186"/>
      <c r="E112" s="186"/>
      <c r="F112" s="186"/>
      <c r="G112" s="186"/>
      <c r="H112" s="186"/>
      <c r="I112" s="186"/>
      <c r="J112" s="147" t="s">
        <v>1199</v>
      </c>
      <c r="K112" s="147" t="s">
        <v>1219</v>
      </c>
    </row>
    <row r="113" spans="1:14" s="73" customFormat="1" ht="18.75">
      <c r="A113" s="103" t="s">
        <v>2</v>
      </c>
      <c r="B113" s="78"/>
      <c r="C113" s="75" t="s">
        <v>182</v>
      </c>
      <c r="D113" s="72">
        <f>D117+D119+D125+D132</f>
        <v>81118.014339999994</v>
      </c>
      <c r="E113" s="72">
        <f t="shared" ref="E113:H113" si="10">E117+E119+E125+E132</f>
        <v>81038.088149999996</v>
      </c>
      <c r="F113" s="72">
        <f t="shared" si="10"/>
        <v>81038.088149999996</v>
      </c>
      <c r="G113" s="72">
        <f t="shared" si="10"/>
        <v>0</v>
      </c>
      <c r="H113" s="72">
        <f t="shared" si="10"/>
        <v>79.926190000002322</v>
      </c>
      <c r="I113" s="136">
        <f>F113/D113</f>
        <v>0.9990146924742882</v>
      </c>
      <c r="J113" s="148"/>
      <c r="K113" s="126"/>
    </row>
    <row r="114" spans="1:14" ht="15.75">
      <c r="A114" s="104" t="s">
        <v>9</v>
      </c>
      <c r="B114" s="18"/>
      <c r="C114" s="18"/>
      <c r="D114" s="95"/>
      <c r="E114" s="95"/>
      <c r="F114" s="95"/>
      <c r="G114" s="26"/>
      <c r="H114" s="26"/>
      <c r="I114" s="26"/>
      <c r="J114" s="149"/>
      <c r="K114" s="126"/>
    </row>
    <row r="115" spans="1:14" ht="47.25">
      <c r="A115" s="102" t="s">
        <v>1232</v>
      </c>
      <c r="B115" s="158"/>
      <c r="C115" s="33" t="s">
        <v>27</v>
      </c>
      <c r="D115" s="160">
        <v>0</v>
      </c>
      <c r="E115" s="160">
        <v>0</v>
      </c>
      <c r="F115" s="160">
        <v>0</v>
      </c>
      <c r="G115" s="161">
        <v>0</v>
      </c>
      <c r="H115" s="161">
        <v>0</v>
      </c>
      <c r="I115" s="159"/>
      <c r="J115" s="141" t="s">
        <v>1203</v>
      </c>
      <c r="K115" s="156" t="s">
        <v>1235</v>
      </c>
    </row>
    <row r="116" spans="1:14" ht="49.5" customHeight="1">
      <c r="A116" s="102" t="s">
        <v>1231</v>
      </c>
      <c r="B116" s="158"/>
      <c r="C116" s="33" t="s">
        <v>161</v>
      </c>
      <c r="D116" s="160">
        <v>0</v>
      </c>
      <c r="E116" s="160">
        <v>0</v>
      </c>
      <c r="F116" s="160">
        <v>0</v>
      </c>
      <c r="G116" s="161">
        <v>0</v>
      </c>
      <c r="H116" s="161">
        <v>0</v>
      </c>
      <c r="I116" s="159"/>
      <c r="J116" s="141" t="s">
        <v>1203</v>
      </c>
      <c r="K116" s="156" t="s">
        <v>1235</v>
      </c>
    </row>
    <row r="117" spans="1:14" s="34" customFormat="1" ht="47.25">
      <c r="A117" s="102" t="s">
        <v>28</v>
      </c>
      <c r="B117" s="35"/>
      <c r="C117" s="33" t="s">
        <v>29</v>
      </c>
      <c r="D117" s="53">
        <f>SUM(D118:D118)</f>
        <v>237.8</v>
      </c>
      <c r="E117" s="53">
        <f>SUM(E118:E118)</f>
        <v>190.77500000000001</v>
      </c>
      <c r="F117" s="53">
        <f>SUM(F118:F118)</f>
        <v>190.77500000000001</v>
      </c>
      <c r="G117" s="53">
        <f t="shared" ref="G117:G153" si="11">E117-F117</f>
        <v>0</v>
      </c>
      <c r="H117" s="53">
        <f t="shared" ref="H117:H153" si="12">D117-F117</f>
        <v>47.025000000000006</v>
      </c>
      <c r="I117" s="133">
        <f t="shared" ref="I117:I119" si="13">F117/D117</f>
        <v>0.80224978973927674</v>
      </c>
      <c r="J117" s="141" t="s">
        <v>1198</v>
      </c>
      <c r="K117" s="156" t="s">
        <v>1217</v>
      </c>
    </row>
    <row r="118" spans="1:14" ht="110.25" customHeight="1">
      <c r="A118" s="110" t="s">
        <v>175</v>
      </c>
      <c r="B118" s="7" t="s">
        <v>26</v>
      </c>
      <c r="C118" s="8" t="s">
        <v>176</v>
      </c>
      <c r="D118" s="54">
        <v>237.8</v>
      </c>
      <c r="E118" s="54">
        <v>190.77500000000001</v>
      </c>
      <c r="F118" s="54">
        <v>190.77500000000001</v>
      </c>
      <c r="G118" s="54">
        <f t="shared" si="11"/>
        <v>0</v>
      </c>
      <c r="H118" s="54">
        <f t="shared" si="12"/>
        <v>47.025000000000006</v>
      </c>
      <c r="I118" s="132">
        <f t="shared" ref="I118:I123" si="14">F118/D118</f>
        <v>0.80224978973927674</v>
      </c>
      <c r="J118" s="54"/>
      <c r="K118" s="126"/>
    </row>
    <row r="119" spans="1:14" s="34" customFormat="1" ht="47.25">
      <c r="A119" s="37" t="s">
        <v>1173</v>
      </c>
      <c r="B119" s="33"/>
      <c r="C119" s="33" t="s">
        <v>1234</v>
      </c>
      <c r="D119" s="53">
        <f>SUM(D120:D124)</f>
        <v>29881.60428</v>
      </c>
      <c r="E119" s="53">
        <f>SUM(E120:E124)</f>
        <v>29881.60428</v>
      </c>
      <c r="F119" s="53">
        <f>SUM(F120:F124)</f>
        <v>29881.60428</v>
      </c>
      <c r="G119" s="53">
        <f t="shared" si="11"/>
        <v>0</v>
      </c>
      <c r="H119" s="56">
        <f t="shared" si="12"/>
        <v>0</v>
      </c>
      <c r="I119" s="133">
        <f t="shared" si="13"/>
        <v>1</v>
      </c>
      <c r="J119" s="141" t="s">
        <v>1197</v>
      </c>
      <c r="K119" s="156" t="s">
        <v>1217</v>
      </c>
    </row>
    <row r="120" spans="1:14" ht="126">
      <c r="A120" s="110" t="s">
        <v>303</v>
      </c>
      <c r="B120" s="7" t="s">
        <v>26</v>
      </c>
      <c r="C120" s="8" t="s">
        <v>30</v>
      </c>
      <c r="D120" s="54">
        <v>27247.200000000001</v>
      </c>
      <c r="E120" s="54">
        <v>27247.200000000001</v>
      </c>
      <c r="F120" s="54">
        <v>27247.200000000001</v>
      </c>
      <c r="G120" s="54">
        <f t="shared" si="11"/>
        <v>0</v>
      </c>
      <c r="H120" s="57">
        <f t="shared" si="12"/>
        <v>0</v>
      </c>
      <c r="I120" s="132">
        <f t="shared" si="14"/>
        <v>1</v>
      </c>
      <c r="J120" s="54"/>
      <c r="K120" s="126"/>
    </row>
    <row r="121" spans="1:14" ht="74.25" customHeight="1">
      <c r="A121" s="110" t="s">
        <v>304</v>
      </c>
      <c r="B121" s="8" t="s">
        <v>26</v>
      </c>
      <c r="C121" s="8" t="s">
        <v>305</v>
      </c>
      <c r="D121" s="54">
        <v>336.108</v>
      </c>
      <c r="E121" s="54">
        <v>336.108</v>
      </c>
      <c r="F121" s="54">
        <v>336.108</v>
      </c>
      <c r="G121" s="54">
        <f t="shared" si="11"/>
        <v>0</v>
      </c>
      <c r="H121" s="57">
        <f t="shared" si="12"/>
        <v>0</v>
      </c>
      <c r="I121" s="132">
        <f t="shared" si="14"/>
        <v>1</v>
      </c>
      <c r="J121" s="54"/>
      <c r="K121" s="126"/>
    </row>
    <row r="122" spans="1:14" ht="60.75" customHeight="1">
      <c r="A122" s="110" t="s">
        <v>1071</v>
      </c>
      <c r="B122" s="8" t="s">
        <v>26</v>
      </c>
      <c r="C122" s="8" t="s">
        <v>1072</v>
      </c>
      <c r="D122" s="54">
        <v>25</v>
      </c>
      <c r="E122" s="54">
        <v>25</v>
      </c>
      <c r="F122" s="54">
        <v>25</v>
      </c>
      <c r="G122" s="54">
        <f t="shared" si="11"/>
        <v>0</v>
      </c>
      <c r="H122" s="57">
        <f t="shared" si="12"/>
        <v>0</v>
      </c>
      <c r="I122" s="132">
        <f t="shared" si="14"/>
        <v>1</v>
      </c>
      <c r="J122" s="54"/>
      <c r="K122" s="126"/>
    </row>
    <row r="123" spans="1:14" ht="94.5">
      <c r="A123" s="110" t="s">
        <v>264</v>
      </c>
      <c r="B123" s="7" t="s">
        <v>26</v>
      </c>
      <c r="C123" s="8" t="s">
        <v>306</v>
      </c>
      <c r="D123" s="54">
        <v>2273.29628</v>
      </c>
      <c r="E123" s="54">
        <v>2273.29628</v>
      </c>
      <c r="F123" s="54">
        <v>2273.29628</v>
      </c>
      <c r="G123" s="54">
        <f t="shared" si="11"/>
        <v>0</v>
      </c>
      <c r="H123" s="57">
        <f t="shared" si="12"/>
        <v>0</v>
      </c>
      <c r="I123" s="132">
        <f t="shared" si="14"/>
        <v>1</v>
      </c>
      <c r="J123" s="54"/>
      <c r="K123" s="126"/>
    </row>
    <row r="124" spans="1:14" ht="15.75" hidden="1">
      <c r="A124" s="13"/>
      <c r="B124" s="32"/>
      <c r="C124" s="8"/>
      <c r="D124" s="54"/>
      <c r="E124" s="54"/>
      <c r="F124" s="54"/>
      <c r="G124" s="54"/>
      <c r="H124" s="57"/>
      <c r="I124" s="57"/>
      <c r="J124" s="54"/>
      <c r="K124" s="126"/>
    </row>
    <row r="125" spans="1:14" s="34" customFormat="1" ht="47.25">
      <c r="A125" s="37" t="s">
        <v>31</v>
      </c>
      <c r="B125" s="35"/>
      <c r="C125" s="33" t="s">
        <v>1233</v>
      </c>
      <c r="D125" s="53">
        <f>SUM(D126:D131)</f>
        <v>8721.5985099999998</v>
      </c>
      <c r="E125" s="53">
        <f>SUM(E126:E131)</f>
        <v>8715.9990600000001</v>
      </c>
      <c r="F125" s="53">
        <f>SUM(F126:F131)</f>
        <v>8715.9990600000001</v>
      </c>
      <c r="G125" s="53">
        <f t="shared" si="11"/>
        <v>0</v>
      </c>
      <c r="H125" s="56">
        <f t="shared" si="12"/>
        <v>5.5994499999997061</v>
      </c>
      <c r="I125" s="133">
        <f t="shared" ref="I125:I128" si="15">F125/D125</f>
        <v>0.99935797893086009</v>
      </c>
      <c r="J125" s="141" t="s">
        <v>1200</v>
      </c>
      <c r="K125" s="156" t="s">
        <v>1217</v>
      </c>
    </row>
    <row r="126" spans="1:14" ht="94.5">
      <c r="A126" s="116" t="s">
        <v>307</v>
      </c>
      <c r="B126" s="8" t="s">
        <v>26</v>
      </c>
      <c r="C126" s="8" t="s">
        <v>32</v>
      </c>
      <c r="D126" s="54">
        <v>6277.1</v>
      </c>
      <c r="E126" s="54">
        <v>6277.1</v>
      </c>
      <c r="F126" s="54">
        <v>6277.1</v>
      </c>
      <c r="G126" s="54">
        <f t="shared" si="11"/>
        <v>0</v>
      </c>
      <c r="H126" s="57">
        <f t="shared" si="12"/>
        <v>0</v>
      </c>
      <c r="I126" s="132">
        <f t="shared" si="15"/>
        <v>1</v>
      </c>
      <c r="J126" s="54"/>
      <c r="K126" s="126"/>
    </row>
    <row r="127" spans="1:14" ht="78.75">
      <c r="A127" s="110" t="s">
        <v>284</v>
      </c>
      <c r="B127" s="7" t="s">
        <v>26</v>
      </c>
      <c r="C127" s="8" t="s">
        <v>308</v>
      </c>
      <c r="D127" s="54">
        <v>1479.8928800000001</v>
      </c>
      <c r="E127" s="54">
        <v>1476.1404500000001</v>
      </c>
      <c r="F127" s="54">
        <v>1476.1404500000001</v>
      </c>
      <c r="G127" s="54">
        <f t="shared" si="11"/>
        <v>0</v>
      </c>
      <c r="H127" s="54">
        <f t="shared" si="12"/>
        <v>3.7524300000000039</v>
      </c>
      <c r="I127" s="132">
        <f t="shared" si="15"/>
        <v>0.99746439080104232</v>
      </c>
      <c r="J127" s="54"/>
      <c r="K127" s="126"/>
    </row>
    <row r="128" spans="1:14" ht="33" customHeight="1">
      <c r="A128" s="110" t="s">
        <v>264</v>
      </c>
      <c r="B128" s="8" t="s">
        <v>26</v>
      </c>
      <c r="C128" s="8" t="s">
        <v>309</v>
      </c>
      <c r="D128" s="54">
        <v>964.60563000000002</v>
      </c>
      <c r="E128" s="54">
        <v>962.75860999999998</v>
      </c>
      <c r="F128" s="54">
        <v>962.75860999999998</v>
      </c>
      <c r="G128" s="54">
        <f t="shared" si="11"/>
        <v>0</v>
      </c>
      <c r="H128" s="54">
        <f t="shared" si="12"/>
        <v>1.8470200000000432</v>
      </c>
      <c r="I128" s="132">
        <f t="shared" si="15"/>
        <v>0.99808520711205051</v>
      </c>
      <c r="J128" s="54"/>
      <c r="K128" s="126"/>
      <c r="L128" s="10"/>
      <c r="M128" s="10"/>
      <c r="N128" s="10"/>
    </row>
    <row r="129" spans="1:14" ht="15.75" hidden="1">
      <c r="A129" s="13"/>
      <c r="B129" s="7"/>
      <c r="C129" s="8"/>
      <c r="D129" s="54"/>
      <c r="E129" s="54"/>
      <c r="F129" s="54"/>
      <c r="G129" s="54"/>
      <c r="H129" s="54"/>
      <c r="I129" s="54"/>
      <c r="J129" s="54"/>
      <c r="K129" s="126"/>
      <c r="L129" s="10"/>
      <c r="M129" s="10"/>
      <c r="N129" s="10"/>
    </row>
    <row r="130" spans="1:14" ht="15.75" hidden="1">
      <c r="A130" s="13"/>
      <c r="B130" s="8"/>
      <c r="C130" s="8"/>
      <c r="D130" s="54"/>
      <c r="E130" s="54"/>
      <c r="F130" s="54"/>
      <c r="G130" s="54"/>
      <c r="H130" s="54"/>
      <c r="I130" s="54"/>
      <c r="J130" s="54"/>
      <c r="K130" s="126"/>
      <c r="L130" s="10"/>
      <c r="M130" s="10"/>
      <c r="N130" s="10"/>
    </row>
    <row r="131" spans="1:14" ht="15.75" hidden="1">
      <c r="A131" s="13"/>
      <c r="B131" s="7"/>
      <c r="C131" s="8"/>
      <c r="D131" s="54"/>
      <c r="E131" s="54"/>
      <c r="F131" s="54"/>
      <c r="G131" s="54"/>
      <c r="H131" s="54"/>
      <c r="I131" s="54"/>
      <c r="J131" s="54"/>
      <c r="K131" s="126"/>
      <c r="L131" s="10"/>
      <c r="M131" s="10"/>
      <c r="N131" s="10"/>
    </row>
    <row r="132" spans="1:14" s="34" customFormat="1" ht="47.25">
      <c r="A132" s="37" t="s">
        <v>1174</v>
      </c>
      <c r="B132" s="35"/>
      <c r="C132" s="33" t="s">
        <v>38</v>
      </c>
      <c r="D132" s="53">
        <f>SUM(D133:D154)</f>
        <v>42277.011550000003</v>
      </c>
      <c r="E132" s="53">
        <f>SUM(E133:E154)</f>
        <v>42249.70981</v>
      </c>
      <c r="F132" s="53">
        <f>SUM(F133:F154)</f>
        <v>42249.70981</v>
      </c>
      <c r="G132" s="53">
        <f t="shared" si="11"/>
        <v>0</v>
      </c>
      <c r="H132" s="53">
        <f t="shared" si="12"/>
        <v>27.30174000000261</v>
      </c>
      <c r="I132" s="133">
        <f t="shared" ref="I132:I152" si="16">F132/D132</f>
        <v>0.99935421783614686</v>
      </c>
      <c r="J132" s="141" t="s">
        <v>1200</v>
      </c>
      <c r="K132" s="156" t="s">
        <v>1217</v>
      </c>
      <c r="L132" s="38"/>
      <c r="M132" s="38"/>
      <c r="N132" s="38"/>
    </row>
    <row r="133" spans="1:14" ht="47.25">
      <c r="A133" s="109" t="s">
        <v>33</v>
      </c>
      <c r="B133" s="8" t="s">
        <v>26</v>
      </c>
      <c r="C133" s="8" t="s">
        <v>315</v>
      </c>
      <c r="D133" s="54">
        <v>976.2</v>
      </c>
      <c r="E133" s="54">
        <v>950.39828</v>
      </c>
      <c r="F133" s="54">
        <v>950.39828</v>
      </c>
      <c r="G133" s="54">
        <f t="shared" si="11"/>
        <v>0</v>
      </c>
      <c r="H133" s="54">
        <f t="shared" si="12"/>
        <v>25.801720000000046</v>
      </c>
      <c r="I133" s="132">
        <f t="shared" si="16"/>
        <v>0.97356922761729148</v>
      </c>
      <c r="J133" s="54"/>
      <c r="K133" s="126"/>
      <c r="L133" s="10"/>
      <c r="M133" s="10"/>
      <c r="N133" s="10"/>
    </row>
    <row r="134" spans="1:14" ht="15.75" hidden="1">
      <c r="A134" s="109"/>
      <c r="B134" s="7"/>
      <c r="C134" s="8"/>
      <c r="D134" s="54"/>
      <c r="E134" s="54"/>
      <c r="F134" s="54"/>
      <c r="G134" s="54">
        <f t="shared" ref="G134:G148" si="17">E134-F134</f>
        <v>0</v>
      </c>
      <c r="H134" s="54">
        <f t="shared" ref="H134:H148" si="18">D134-F134</f>
        <v>0</v>
      </c>
      <c r="I134" s="132" t="e">
        <f t="shared" si="16"/>
        <v>#DIV/0!</v>
      </c>
      <c r="J134" s="54"/>
      <c r="K134" s="126"/>
      <c r="L134" s="10"/>
      <c r="M134" s="10"/>
      <c r="N134" s="10"/>
    </row>
    <row r="135" spans="1:14" ht="87.75" customHeight="1">
      <c r="A135" s="110" t="s">
        <v>310</v>
      </c>
      <c r="B135" s="8" t="s">
        <v>26</v>
      </c>
      <c r="C135" s="8" t="s">
        <v>317</v>
      </c>
      <c r="D135" s="54">
        <v>1796.4880000000001</v>
      </c>
      <c r="E135" s="54">
        <v>1796.4880000000001</v>
      </c>
      <c r="F135" s="54">
        <v>1796.4880000000001</v>
      </c>
      <c r="G135" s="54">
        <f t="shared" si="17"/>
        <v>0</v>
      </c>
      <c r="H135" s="54">
        <f t="shared" si="18"/>
        <v>0</v>
      </c>
      <c r="I135" s="132">
        <f t="shared" si="16"/>
        <v>1</v>
      </c>
      <c r="J135" s="54"/>
      <c r="K135" s="126"/>
      <c r="L135" s="10"/>
      <c r="M135" s="10"/>
      <c r="N135" s="10"/>
    </row>
    <row r="136" spans="1:14" ht="15.75" hidden="1">
      <c r="A136" s="110"/>
      <c r="B136" s="7"/>
      <c r="C136" s="8"/>
      <c r="D136" s="54"/>
      <c r="E136" s="54"/>
      <c r="F136" s="54"/>
      <c r="G136" s="54">
        <f t="shared" si="17"/>
        <v>0</v>
      </c>
      <c r="H136" s="54">
        <f t="shared" si="18"/>
        <v>0</v>
      </c>
      <c r="I136" s="132" t="e">
        <f t="shared" si="16"/>
        <v>#DIV/0!</v>
      </c>
      <c r="J136" s="54"/>
      <c r="K136" s="126"/>
      <c r="L136" s="10"/>
      <c r="M136" s="10"/>
      <c r="N136" s="10"/>
    </row>
    <row r="137" spans="1:14" ht="36" customHeight="1">
      <c r="A137" s="109" t="s">
        <v>34</v>
      </c>
      <c r="B137" s="8" t="s">
        <v>26</v>
      </c>
      <c r="C137" s="8" t="s">
        <v>318</v>
      </c>
      <c r="D137" s="54">
        <v>646.79999999999995</v>
      </c>
      <c r="E137" s="54">
        <v>646.79999999999995</v>
      </c>
      <c r="F137" s="54">
        <v>646.79999999999995</v>
      </c>
      <c r="G137" s="54">
        <f t="shared" si="17"/>
        <v>0</v>
      </c>
      <c r="H137" s="54">
        <f t="shared" si="18"/>
        <v>0</v>
      </c>
      <c r="I137" s="132">
        <f t="shared" si="16"/>
        <v>1</v>
      </c>
      <c r="J137" s="54"/>
      <c r="K137" s="126"/>
      <c r="L137" s="10"/>
      <c r="M137" s="10"/>
      <c r="N137" s="10"/>
    </row>
    <row r="138" spans="1:14" ht="15.75" hidden="1">
      <c r="A138" s="109"/>
      <c r="B138" s="7"/>
      <c r="C138" s="8"/>
      <c r="D138" s="54"/>
      <c r="E138" s="54"/>
      <c r="F138" s="54"/>
      <c r="G138" s="54">
        <f t="shared" si="17"/>
        <v>0</v>
      </c>
      <c r="H138" s="54">
        <f t="shared" si="18"/>
        <v>0</v>
      </c>
      <c r="I138" s="132" t="e">
        <f t="shared" si="16"/>
        <v>#DIV/0!</v>
      </c>
      <c r="J138" s="54"/>
      <c r="K138" s="126"/>
      <c r="L138" s="10"/>
      <c r="M138" s="10"/>
      <c r="N138" s="10"/>
    </row>
    <row r="139" spans="1:14" ht="44.25" customHeight="1">
      <c r="A139" s="109" t="s">
        <v>35</v>
      </c>
      <c r="B139" s="7" t="s">
        <v>26</v>
      </c>
      <c r="C139" s="8" t="s">
        <v>319</v>
      </c>
      <c r="D139" s="54">
        <v>197.25</v>
      </c>
      <c r="E139" s="54">
        <v>195.75</v>
      </c>
      <c r="F139" s="54">
        <v>195.75</v>
      </c>
      <c r="G139" s="54">
        <f t="shared" si="17"/>
        <v>0</v>
      </c>
      <c r="H139" s="54">
        <f t="shared" si="18"/>
        <v>1.5</v>
      </c>
      <c r="I139" s="132">
        <f t="shared" si="16"/>
        <v>0.99239543726235746</v>
      </c>
      <c r="J139" s="54"/>
      <c r="K139" s="126"/>
      <c r="L139" s="10"/>
      <c r="M139" s="10"/>
      <c r="N139" s="10"/>
    </row>
    <row r="140" spans="1:14" ht="15.75" hidden="1">
      <c r="A140" s="109"/>
      <c r="B140" s="7"/>
      <c r="C140" s="8"/>
      <c r="D140" s="54"/>
      <c r="E140" s="54"/>
      <c r="F140" s="54"/>
      <c r="G140" s="54">
        <f t="shared" si="17"/>
        <v>0</v>
      </c>
      <c r="H140" s="54">
        <f t="shared" si="18"/>
        <v>0</v>
      </c>
      <c r="I140" s="132" t="e">
        <f t="shared" si="16"/>
        <v>#DIV/0!</v>
      </c>
      <c r="J140" s="54"/>
      <c r="K140" s="126"/>
      <c r="L140" s="10"/>
      <c r="M140" s="10"/>
      <c r="N140" s="10"/>
    </row>
    <row r="141" spans="1:14" ht="47.25">
      <c r="A141" s="109" t="s">
        <v>36</v>
      </c>
      <c r="B141" s="7" t="s">
        <v>26</v>
      </c>
      <c r="C141" s="8" t="s">
        <v>320</v>
      </c>
      <c r="D141" s="54">
        <v>953.14</v>
      </c>
      <c r="E141" s="54">
        <v>953.14</v>
      </c>
      <c r="F141" s="54">
        <v>953.14</v>
      </c>
      <c r="G141" s="54">
        <f t="shared" si="17"/>
        <v>0</v>
      </c>
      <c r="H141" s="54">
        <f t="shared" si="18"/>
        <v>0</v>
      </c>
      <c r="I141" s="132">
        <f t="shared" si="16"/>
        <v>1</v>
      </c>
      <c r="J141" s="54"/>
      <c r="K141" s="126"/>
      <c r="L141" s="10"/>
      <c r="M141" s="10"/>
      <c r="N141" s="10"/>
    </row>
    <row r="142" spans="1:14" ht="40.5" customHeight="1">
      <c r="A142" s="109" t="s">
        <v>37</v>
      </c>
      <c r="B142" s="7" t="s">
        <v>26</v>
      </c>
      <c r="C142" s="8" t="s">
        <v>321</v>
      </c>
      <c r="D142" s="54">
        <v>47</v>
      </c>
      <c r="E142" s="54">
        <v>47</v>
      </c>
      <c r="F142" s="54">
        <v>47</v>
      </c>
      <c r="G142" s="54">
        <f t="shared" si="17"/>
        <v>0</v>
      </c>
      <c r="H142" s="54">
        <f t="shared" si="18"/>
        <v>0</v>
      </c>
      <c r="I142" s="132">
        <f t="shared" si="16"/>
        <v>1</v>
      </c>
      <c r="J142" s="54"/>
      <c r="K142" s="126"/>
      <c r="L142" s="10"/>
      <c r="M142" s="10"/>
      <c r="N142" s="10"/>
    </row>
    <row r="143" spans="1:14" ht="44.25" customHeight="1">
      <c r="A143" s="109" t="s">
        <v>39</v>
      </c>
      <c r="B143" s="7" t="s">
        <v>26</v>
      </c>
      <c r="C143" s="8" t="s">
        <v>322</v>
      </c>
      <c r="D143" s="54">
        <v>800</v>
      </c>
      <c r="E143" s="54">
        <v>800</v>
      </c>
      <c r="F143" s="54">
        <v>800</v>
      </c>
      <c r="G143" s="54">
        <f t="shared" si="17"/>
        <v>0</v>
      </c>
      <c r="H143" s="54">
        <f t="shared" si="18"/>
        <v>0</v>
      </c>
      <c r="I143" s="132">
        <f t="shared" si="16"/>
        <v>1</v>
      </c>
      <c r="J143" s="54"/>
      <c r="K143" s="126"/>
      <c r="L143" s="10"/>
      <c r="M143" s="10"/>
      <c r="N143" s="10"/>
    </row>
    <row r="144" spans="1:14" ht="57" customHeight="1">
      <c r="A144" s="109" t="s">
        <v>40</v>
      </c>
      <c r="B144" s="7" t="s">
        <v>26</v>
      </c>
      <c r="C144" s="8" t="s">
        <v>323</v>
      </c>
      <c r="D144" s="54">
        <v>449.47771999999998</v>
      </c>
      <c r="E144" s="54">
        <v>449.47771999999998</v>
      </c>
      <c r="F144" s="54">
        <v>449.47771999999998</v>
      </c>
      <c r="G144" s="54">
        <f t="shared" si="17"/>
        <v>0</v>
      </c>
      <c r="H144" s="54">
        <f t="shared" si="18"/>
        <v>0</v>
      </c>
      <c r="I144" s="132">
        <f t="shared" si="16"/>
        <v>1</v>
      </c>
      <c r="J144" s="54"/>
      <c r="K144" s="126"/>
      <c r="L144" s="10"/>
      <c r="M144" s="10"/>
      <c r="N144" s="10"/>
    </row>
    <row r="145" spans="1:14" ht="94.5">
      <c r="A145" s="110" t="s">
        <v>311</v>
      </c>
      <c r="B145" s="7" t="s">
        <v>26</v>
      </c>
      <c r="C145" s="8" t="s">
        <v>324</v>
      </c>
      <c r="D145" s="54">
        <v>216.48</v>
      </c>
      <c r="E145" s="54">
        <v>216.48</v>
      </c>
      <c r="F145" s="54">
        <v>216.48</v>
      </c>
      <c r="G145" s="54">
        <f t="shared" si="17"/>
        <v>0</v>
      </c>
      <c r="H145" s="54">
        <f t="shared" si="18"/>
        <v>0</v>
      </c>
      <c r="I145" s="132">
        <f t="shared" si="16"/>
        <v>1</v>
      </c>
      <c r="J145" s="54"/>
      <c r="K145" s="126"/>
      <c r="L145" s="10"/>
      <c r="M145" s="10"/>
      <c r="N145" s="10"/>
    </row>
    <row r="146" spans="1:14" ht="94.5">
      <c r="A146" s="110" t="s">
        <v>312</v>
      </c>
      <c r="B146" s="7" t="s">
        <v>26</v>
      </c>
      <c r="C146" s="8" t="s">
        <v>325</v>
      </c>
      <c r="D146" s="54">
        <v>1266</v>
      </c>
      <c r="E146" s="54">
        <v>1266</v>
      </c>
      <c r="F146" s="54">
        <v>1266</v>
      </c>
      <c r="G146" s="54">
        <f t="shared" si="17"/>
        <v>0</v>
      </c>
      <c r="H146" s="54">
        <f t="shared" si="18"/>
        <v>0</v>
      </c>
      <c r="I146" s="132">
        <f t="shared" si="16"/>
        <v>1</v>
      </c>
      <c r="J146" s="54"/>
      <c r="K146" s="126"/>
      <c r="L146" s="10"/>
      <c r="M146" s="10"/>
      <c r="N146" s="10"/>
    </row>
    <row r="147" spans="1:14" ht="78.75">
      <c r="A147" s="110" t="s">
        <v>313</v>
      </c>
      <c r="B147" s="7" t="s">
        <v>26</v>
      </c>
      <c r="C147" s="8" t="s">
        <v>326</v>
      </c>
      <c r="D147" s="54">
        <v>187</v>
      </c>
      <c r="E147" s="54">
        <v>187</v>
      </c>
      <c r="F147" s="54">
        <v>187</v>
      </c>
      <c r="G147" s="54">
        <f t="shared" si="17"/>
        <v>0</v>
      </c>
      <c r="H147" s="54">
        <f t="shared" si="18"/>
        <v>0</v>
      </c>
      <c r="I147" s="132">
        <f t="shared" si="16"/>
        <v>1</v>
      </c>
      <c r="J147" s="54"/>
      <c r="K147" s="126"/>
      <c r="L147" s="10"/>
      <c r="M147" s="10"/>
      <c r="N147" s="10"/>
    </row>
    <row r="148" spans="1:14" ht="78.75">
      <c r="A148" s="110" t="s">
        <v>314</v>
      </c>
      <c r="B148" s="7" t="s">
        <v>26</v>
      </c>
      <c r="C148" s="8" t="s">
        <v>327</v>
      </c>
      <c r="D148" s="54">
        <v>33013.64</v>
      </c>
      <c r="E148" s="54">
        <v>33013.64</v>
      </c>
      <c r="F148" s="54">
        <v>33013.64</v>
      </c>
      <c r="G148" s="54">
        <f t="shared" si="17"/>
        <v>0</v>
      </c>
      <c r="H148" s="54">
        <f t="shared" si="18"/>
        <v>0</v>
      </c>
      <c r="I148" s="132">
        <f t="shared" si="16"/>
        <v>1</v>
      </c>
      <c r="J148" s="54"/>
      <c r="K148" s="126"/>
      <c r="L148" s="10"/>
      <c r="M148" s="10"/>
      <c r="N148" s="10"/>
    </row>
    <row r="149" spans="1:14" ht="39" customHeight="1">
      <c r="A149" s="109" t="s">
        <v>41</v>
      </c>
      <c r="B149" s="8" t="s">
        <v>26</v>
      </c>
      <c r="C149" s="8" t="s">
        <v>328</v>
      </c>
      <c r="D149" s="54">
        <v>1503.35087</v>
      </c>
      <c r="E149" s="54">
        <v>1503.35087</v>
      </c>
      <c r="F149" s="54">
        <v>1503.35087</v>
      </c>
      <c r="G149" s="54">
        <f t="shared" si="11"/>
        <v>0</v>
      </c>
      <c r="H149" s="54">
        <f t="shared" si="12"/>
        <v>0</v>
      </c>
      <c r="I149" s="132">
        <f t="shared" si="16"/>
        <v>1</v>
      </c>
      <c r="J149" s="54"/>
      <c r="K149" s="126"/>
      <c r="L149" s="11"/>
      <c r="M149" s="10"/>
      <c r="N149" s="10"/>
    </row>
    <row r="150" spans="1:14" ht="31.5">
      <c r="A150" s="109" t="s">
        <v>248</v>
      </c>
      <c r="B150" s="8" t="s">
        <v>26</v>
      </c>
      <c r="C150" s="8" t="s">
        <v>329</v>
      </c>
      <c r="D150" s="54">
        <v>24.090699999999998</v>
      </c>
      <c r="E150" s="54">
        <v>24.090699999999998</v>
      </c>
      <c r="F150" s="54">
        <v>24.090699999999998</v>
      </c>
      <c r="G150" s="54">
        <f t="shared" si="11"/>
        <v>0</v>
      </c>
      <c r="H150" s="54">
        <f t="shared" si="12"/>
        <v>0</v>
      </c>
      <c r="I150" s="132">
        <f t="shared" si="16"/>
        <v>1</v>
      </c>
      <c r="J150" s="54"/>
      <c r="K150" s="126"/>
      <c r="L150" s="10"/>
      <c r="M150" s="10"/>
      <c r="N150" s="10"/>
    </row>
    <row r="151" spans="1:14" ht="22.5" hidden="1" customHeight="1">
      <c r="A151" s="109" t="s">
        <v>261</v>
      </c>
      <c r="B151" s="7" t="s">
        <v>26</v>
      </c>
      <c r="C151" s="8" t="s">
        <v>330</v>
      </c>
      <c r="D151" s="54">
        <v>0</v>
      </c>
      <c r="E151" s="54">
        <v>0</v>
      </c>
      <c r="F151" s="54">
        <v>0</v>
      </c>
      <c r="G151" s="54">
        <f t="shared" si="11"/>
        <v>0</v>
      </c>
      <c r="H151" s="54">
        <f t="shared" si="12"/>
        <v>0</v>
      </c>
      <c r="I151" s="132"/>
      <c r="J151" s="54"/>
      <c r="K151" s="126"/>
      <c r="L151" s="10"/>
      <c r="M151" s="10"/>
      <c r="N151" s="10"/>
    </row>
    <row r="152" spans="1:14" ht="94.5">
      <c r="A152" s="110" t="s">
        <v>264</v>
      </c>
      <c r="B152" s="7" t="s">
        <v>26</v>
      </c>
      <c r="C152" s="8" t="s">
        <v>331</v>
      </c>
      <c r="D152" s="54">
        <v>200.09425999999999</v>
      </c>
      <c r="E152" s="54">
        <v>200.09424000000001</v>
      </c>
      <c r="F152" s="54">
        <v>200.09424000000001</v>
      </c>
      <c r="G152" s="54">
        <f t="shared" si="11"/>
        <v>0</v>
      </c>
      <c r="H152" s="54">
        <f t="shared" si="12"/>
        <v>1.9999999977926564E-5</v>
      </c>
      <c r="I152" s="132">
        <f t="shared" si="16"/>
        <v>0.99999990004710793</v>
      </c>
      <c r="J152" s="54"/>
      <c r="K152" s="126"/>
      <c r="L152" s="10"/>
      <c r="M152" s="10"/>
      <c r="N152" s="10"/>
    </row>
    <row r="153" spans="1:14" ht="73.5" hidden="1" customHeight="1">
      <c r="A153" s="109" t="s">
        <v>283</v>
      </c>
      <c r="B153" s="8" t="s">
        <v>26</v>
      </c>
      <c r="C153" s="8" t="s">
        <v>332</v>
      </c>
      <c r="D153" s="54">
        <v>0</v>
      </c>
      <c r="E153" s="54">
        <v>0</v>
      </c>
      <c r="F153" s="54">
        <v>0</v>
      </c>
      <c r="G153" s="54">
        <f t="shared" si="11"/>
        <v>0</v>
      </c>
      <c r="H153" s="54">
        <f t="shared" si="12"/>
        <v>0</v>
      </c>
      <c r="I153" s="132"/>
      <c r="J153" s="54"/>
      <c r="K153" s="126"/>
      <c r="L153" s="10"/>
      <c r="M153" s="10"/>
      <c r="N153" s="10"/>
    </row>
    <row r="154" spans="1:14" ht="0.75" hidden="1" customHeight="1">
      <c r="A154" s="13"/>
      <c r="B154" s="7"/>
      <c r="C154" s="8"/>
      <c r="D154" s="54"/>
      <c r="E154" s="54"/>
      <c r="F154" s="54"/>
      <c r="G154" s="54"/>
      <c r="H154" s="54"/>
      <c r="I154" s="54"/>
      <c r="J154" s="54"/>
      <c r="K154" s="126"/>
      <c r="L154" s="10"/>
      <c r="M154" s="10"/>
      <c r="N154" s="10"/>
    </row>
    <row r="155" spans="1:14" s="36" customFormat="1" ht="79.5" customHeight="1">
      <c r="A155" s="204" t="s">
        <v>333</v>
      </c>
      <c r="B155" s="184"/>
      <c r="C155" s="184"/>
      <c r="D155" s="184"/>
      <c r="E155" s="184"/>
      <c r="F155" s="184"/>
      <c r="G155" s="184"/>
      <c r="H155" s="184"/>
      <c r="I155" s="184"/>
      <c r="J155" s="147" t="s">
        <v>1201</v>
      </c>
      <c r="K155" s="147" t="s">
        <v>1219</v>
      </c>
      <c r="L155" s="39"/>
      <c r="M155" s="39"/>
      <c r="N155" s="39"/>
    </row>
    <row r="156" spans="1:14" s="77" customFormat="1" ht="18.75">
      <c r="A156" s="81" t="s">
        <v>2</v>
      </c>
      <c r="B156" s="74"/>
      <c r="C156" s="75" t="s">
        <v>162</v>
      </c>
      <c r="D156" s="72">
        <f>D158+D220+D216</f>
        <v>352781.38497999997</v>
      </c>
      <c r="E156" s="72">
        <f>E158+E220+E216</f>
        <v>352606.22697999998</v>
      </c>
      <c r="F156" s="72">
        <f>F158+F220+F216</f>
        <v>352606.22697999998</v>
      </c>
      <c r="G156" s="72">
        <f>G158+G220+G216</f>
        <v>0</v>
      </c>
      <c r="H156" s="72">
        <f>H158+H220+H216</f>
        <v>175.15800000000172</v>
      </c>
      <c r="I156" s="136">
        <f>F156/D156</f>
        <v>0.99950349421069962</v>
      </c>
      <c r="J156" s="148"/>
      <c r="K156" s="126"/>
      <c r="L156" s="76"/>
      <c r="M156" s="76"/>
      <c r="N156" s="76"/>
    </row>
    <row r="157" spans="1:14" ht="18.75">
      <c r="A157" s="31" t="s">
        <v>9</v>
      </c>
      <c r="B157" s="19"/>
      <c r="C157" s="19"/>
      <c r="D157" s="58"/>
      <c r="E157" s="58"/>
      <c r="F157" s="58"/>
      <c r="G157" s="58"/>
      <c r="H157" s="58"/>
      <c r="I157" s="58"/>
      <c r="J157" s="150"/>
      <c r="K157" s="126"/>
      <c r="L157" s="10"/>
      <c r="M157" s="10"/>
      <c r="N157" s="10"/>
    </row>
    <row r="158" spans="1:14" s="34" customFormat="1" ht="63">
      <c r="A158" s="37" t="s">
        <v>42</v>
      </c>
      <c r="B158" s="33"/>
      <c r="C158" s="33" t="s">
        <v>163</v>
      </c>
      <c r="D158" s="53">
        <f>SUM(D159:D215)</f>
        <v>89435.29684000001</v>
      </c>
      <c r="E158" s="53">
        <f>SUM(E159:E215)</f>
        <v>89260.538840000008</v>
      </c>
      <c r="F158" s="53">
        <f>SUM(F159:F215)</f>
        <v>89260.538840000008</v>
      </c>
      <c r="G158" s="53">
        <f t="shared" ref="G158:G231" si="19">E158-F158</f>
        <v>0</v>
      </c>
      <c r="H158" s="53">
        <f t="shared" ref="H158:H231" si="20">D158-F158</f>
        <v>174.75800000000163</v>
      </c>
      <c r="I158" s="133">
        <f t="shared" ref="I158:I222" si="21">F158/D158</f>
        <v>0.9980459840110707</v>
      </c>
      <c r="J158" s="142" t="s">
        <v>1196</v>
      </c>
      <c r="K158" s="156" t="s">
        <v>1216</v>
      </c>
      <c r="L158" s="38"/>
      <c r="M158" s="38"/>
      <c r="N158" s="38"/>
    </row>
    <row r="159" spans="1:14" ht="200.25" customHeight="1">
      <c r="A159" s="110" t="s">
        <v>335</v>
      </c>
      <c r="B159" s="8" t="s">
        <v>43</v>
      </c>
      <c r="C159" s="2" t="s">
        <v>177</v>
      </c>
      <c r="D159" s="93">
        <v>7050</v>
      </c>
      <c r="E159" s="54">
        <v>6875.25</v>
      </c>
      <c r="F159" s="54">
        <v>6875.25</v>
      </c>
      <c r="G159" s="54">
        <f t="shared" si="19"/>
        <v>0</v>
      </c>
      <c r="H159" s="54">
        <f t="shared" si="20"/>
        <v>174.75</v>
      </c>
      <c r="I159" s="132">
        <f t="shared" si="21"/>
        <v>0.97521276595744677</v>
      </c>
      <c r="J159" s="59"/>
      <c r="K159" s="126"/>
      <c r="L159" s="10"/>
      <c r="M159" s="10"/>
      <c r="N159" s="10"/>
    </row>
    <row r="160" spans="1:14" ht="110.25">
      <c r="A160" s="110" t="s">
        <v>336</v>
      </c>
      <c r="B160" s="8" t="s">
        <v>43</v>
      </c>
      <c r="C160" s="2" t="s">
        <v>178</v>
      </c>
      <c r="D160" s="93">
        <v>812.89088000000004</v>
      </c>
      <c r="E160" s="54">
        <v>812.89088000000004</v>
      </c>
      <c r="F160" s="54">
        <v>812.89088000000004</v>
      </c>
      <c r="G160" s="54">
        <f t="shared" si="19"/>
        <v>0</v>
      </c>
      <c r="H160" s="54">
        <f t="shared" si="20"/>
        <v>0</v>
      </c>
      <c r="I160" s="132">
        <f t="shared" si="21"/>
        <v>1</v>
      </c>
      <c r="J160" s="59"/>
      <c r="K160" s="126"/>
      <c r="L160" s="10"/>
      <c r="M160" s="10"/>
      <c r="N160" s="10"/>
    </row>
    <row r="161" spans="1:14" ht="22.5" customHeight="1">
      <c r="A161" s="110" t="s">
        <v>1073</v>
      </c>
      <c r="B161" s="8" t="s">
        <v>43</v>
      </c>
      <c r="C161" s="2" t="s">
        <v>1074</v>
      </c>
      <c r="D161" s="93">
        <v>1578.65705</v>
      </c>
      <c r="E161" s="54">
        <v>1578.65705</v>
      </c>
      <c r="F161" s="54">
        <v>1578.65705</v>
      </c>
      <c r="G161" s="54">
        <f t="shared" si="19"/>
        <v>0</v>
      </c>
      <c r="H161" s="54">
        <f t="shared" si="20"/>
        <v>0</v>
      </c>
      <c r="I161" s="132">
        <f t="shared" si="21"/>
        <v>1</v>
      </c>
      <c r="J161" s="59"/>
      <c r="K161" s="126"/>
      <c r="L161" s="10"/>
      <c r="M161" s="10"/>
      <c r="N161" s="10"/>
    </row>
    <row r="162" spans="1:14" ht="141.75" customHeight="1">
      <c r="A162" s="110" t="s">
        <v>1075</v>
      </c>
      <c r="B162" s="8" t="s">
        <v>43</v>
      </c>
      <c r="C162" s="2" t="s">
        <v>1076</v>
      </c>
      <c r="D162" s="93">
        <v>41.847999999999999</v>
      </c>
      <c r="E162" s="54">
        <v>41.847999999999999</v>
      </c>
      <c r="F162" s="54">
        <v>41.847999999999999</v>
      </c>
      <c r="G162" s="54">
        <f t="shared" si="19"/>
        <v>0</v>
      </c>
      <c r="H162" s="54">
        <f t="shared" si="20"/>
        <v>0</v>
      </c>
      <c r="I162" s="132">
        <f t="shared" si="21"/>
        <v>1</v>
      </c>
      <c r="J162" s="59"/>
      <c r="K162" s="126"/>
      <c r="L162" s="10"/>
      <c r="M162" s="10"/>
      <c r="N162" s="10"/>
    </row>
    <row r="163" spans="1:14" ht="165.75" customHeight="1">
      <c r="A163" s="110" t="s">
        <v>337</v>
      </c>
      <c r="B163" s="8" t="s">
        <v>43</v>
      </c>
      <c r="C163" s="2" t="s">
        <v>385</v>
      </c>
      <c r="D163" s="93">
        <v>320.18678999999997</v>
      </c>
      <c r="E163" s="54">
        <v>320.18678999999997</v>
      </c>
      <c r="F163" s="54">
        <v>320.18678999999997</v>
      </c>
      <c r="G163" s="54">
        <f t="shared" si="19"/>
        <v>0</v>
      </c>
      <c r="H163" s="54">
        <f t="shared" si="20"/>
        <v>0</v>
      </c>
      <c r="I163" s="132">
        <f t="shared" si="21"/>
        <v>1</v>
      </c>
      <c r="J163" s="59"/>
      <c r="K163" s="126"/>
      <c r="L163" s="10"/>
      <c r="M163" s="10"/>
      <c r="N163" s="10"/>
    </row>
    <row r="164" spans="1:14" ht="118.5" hidden="1" customHeight="1">
      <c r="A164" s="110" t="s">
        <v>1077</v>
      </c>
      <c r="B164" s="8" t="s">
        <v>43</v>
      </c>
      <c r="C164" s="2" t="s">
        <v>1078</v>
      </c>
      <c r="D164" s="93">
        <v>0</v>
      </c>
      <c r="E164" s="54">
        <v>0</v>
      </c>
      <c r="F164" s="54">
        <v>0</v>
      </c>
      <c r="G164" s="54">
        <f t="shared" si="19"/>
        <v>0</v>
      </c>
      <c r="H164" s="54">
        <f t="shared" si="20"/>
        <v>0</v>
      </c>
      <c r="I164" s="132"/>
      <c r="J164" s="59"/>
      <c r="K164" s="126"/>
      <c r="L164" s="10"/>
      <c r="M164" s="10"/>
      <c r="N164" s="10"/>
    </row>
    <row r="165" spans="1:14" ht="162.75" customHeight="1">
      <c r="A165" s="110" t="s">
        <v>338</v>
      </c>
      <c r="B165" s="8" t="s">
        <v>43</v>
      </c>
      <c r="C165" s="2" t="s">
        <v>386</v>
      </c>
      <c r="D165" s="93">
        <v>47.173940000000002</v>
      </c>
      <c r="E165" s="54">
        <v>47.173940000000002</v>
      </c>
      <c r="F165" s="54">
        <v>47.173940000000002</v>
      </c>
      <c r="G165" s="54">
        <f t="shared" si="19"/>
        <v>0</v>
      </c>
      <c r="H165" s="54">
        <f t="shared" si="20"/>
        <v>0</v>
      </c>
      <c r="I165" s="132">
        <f t="shared" si="21"/>
        <v>1</v>
      </c>
      <c r="J165" s="59"/>
      <c r="K165" s="126"/>
      <c r="L165" s="10"/>
      <c r="M165" s="10"/>
      <c r="N165" s="10"/>
    </row>
    <row r="166" spans="1:14" ht="121.5" hidden="1" customHeight="1">
      <c r="A166" s="110" t="s">
        <v>1079</v>
      </c>
      <c r="B166" s="8" t="s">
        <v>43</v>
      </c>
      <c r="C166" s="2" t="s">
        <v>1080</v>
      </c>
      <c r="D166" s="93">
        <v>0</v>
      </c>
      <c r="E166" s="54">
        <v>0</v>
      </c>
      <c r="F166" s="54">
        <v>0</v>
      </c>
      <c r="G166" s="54">
        <f t="shared" si="19"/>
        <v>0</v>
      </c>
      <c r="H166" s="54">
        <f t="shared" si="20"/>
        <v>0</v>
      </c>
      <c r="I166" s="132"/>
      <c r="J166" s="59"/>
      <c r="K166" s="126"/>
      <c r="L166" s="10"/>
      <c r="M166" s="10"/>
      <c r="N166" s="10"/>
    </row>
    <row r="167" spans="1:14" ht="72.75" customHeight="1">
      <c r="A167" s="109" t="s">
        <v>339</v>
      </c>
      <c r="B167" s="8" t="s">
        <v>43</v>
      </c>
      <c r="C167" s="2" t="s">
        <v>387</v>
      </c>
      <c r="D167" s="93">
        <v>2350</v>
      </c>
      <c r="E167" s="54">
        <v>2350</v>
      </c>
      <c r="F167" s="54">
        <v>2350</v>
      </c>
      <c r="G167" s="54">
        <f t="shared" si="19"/>
        <v>0</v>
      </c>
      <c r="H167" s="54">
        <f t="shared" si="20"/>
        <v>0</v>
      </c>
      <c r="I167" s="132">
        <f t="shared" si="21"/>
        <v>1</v>
      </c>
      <c r="J167" s="59"/>
      <c r="K167" s="126"/>
      <c r="L167" s="10"/>
      <c r="M167" s="10"/>
      <c r="N167" s="10"/>
    </row>
    <row r="168" spans="1:14" ht="47.25" hidden="1">
      <c r="A168" s="109" t="s">
        <v>340</v>
      </c>
      <c r="B168" s="8" t="s">
        <v>43</v>
      </c>
      <c r="C168" s="2" t="s">
        <v>388</v>
      </c>
      <c r="D168" s="93">
        <v>0</v>
      </c>
      <c r="E168" s="54">
        <v>0</v>
      </c>
      <c r="F168" s="54">
        <v>0</v>
      </c>
      <c r="G168" s="54">
        <f t="shared" si="19"/>
        <v>0</v>
      </c>
      <c r="H168" s="54">
        <f t="shared" si="20"/>
        <v>0</v>
      </c>
      <c r="I168" s="132"/>
      <c r="J168" s="59"/>
      <c r="K168" s="126"/>
      <c r="L168" s="10"/>
      <c r="M168" s="10"/>
      <c r="N168" s="10"/>
    </row>
    <row r="169" spans="1:14" ht="47.25" hidden="1">
      <c r="A169" s="109" t="s">
        <v>341</v>
      </c>
      <c r="B169" s="8" t="s">
        <v>43</v>
      </c>
      <c r="C169" s="2" t="s">
        <v>389</v>
      </c>
      <c r="D169" s="93">
        <v>0</v>
      </c>
      <c r="E169" s="54">
        <v>0</v>
      </c>
      <c r="F169" s="54">
        <v>0</v>
      </c>
      <c r="G169" s="54">
        <f t="shared" si="19"/>
        <v>0</v>
      </c>
      <c r="H169" s="54">
        <f t="shared" si="20"/>
        <v>0</v>
      </c>
      <c r="I169" s="132"/>
      <c r="J169" s="59"/>
      <c r="K169" s="126"/>
      <c r="L169" s="10"/>
      <c r="M169" s="10"/>
      <c r="N169" s="10"/>
    </row>
    <row r="170" spans="1:14" ht="36" customHeight="1">
      <c r="A170" s="109" t="s">
        <v>342</v>
      </c>
      <c r="B170" s="8" t="s">
        <v>43</v>
      </c>
      <c r="C170" s="2" t="s">
        <v>390</v>
      </c>
      <c r="D170" s="93">
        <v>1146.4576199999999</v>
      </c>
      <c r="E170" s="54">
        <v>1146.4576199999999</v>
      </c>
      <c r="F170" s="54">
        <v>1146.4576199999999</v>
      </c>
      <c r="G170" s="54">
        <f t="shared" si="19"/>
        <v>0</v>
      </c>
      <c r="H170" s="54">
        <f t="shared" si="20"/>
        <v>0</v>
      </c>
      <c r="I170" s="132">
        <f t="shared" si="21"/>
        <v>1</v>
      </c>
      <c r="J170" s="59"/>
      <c r="K170" s="126"/>
      <c r="L170" s="10"/>
      <c r="M170" s="10"/>
      <c r="N170" s="10"/>
    </row>
    <row r="171" spans="1:14" ht="53.25" customHeight="1">
      <c r="A171" s="109" t="s">
        <v>343</v>
      </c>
      <c r="B171" s="8" t="s">
        <v>43</v>
      </c>
      <c r="C171" s="2" t="s">
        <v>391</v>
      </c>
      <c r="D171" s="93">
        <v>405.637</v>
      </c>
      <c r="E171" s="93">
        <v>405.637</v>
      </c>
      <c r="F171" s="93">
        <v>405.637</v>
      </c>
      <c r="G171" s="54">
        <f t="shared" si="19"/>
        <v>0</v>
      </c>
      <c r="H171" s="54">
        <f t="shared" si="20"/>
        <v>0</v>
      </c>
      <c r="I171" s="132">
        <f t="shared" si="21"/>
        <v>1</v>
      </c>
      <c r="J171" s="59"/>
      <c r="K171" s="126"/>
      <c r="L171" s="10"/>
      <c r="M171" s="10"/>
      <c r="N171" s="10"/>
    </row>
    <row r="172" spans="1:14" ht="47.25">
      <c r="A172" s="109" t="s">
        <v>344</v>
      </c>
      <c r="B172" s="8" t="s">
        <v>43</v>
      </c>
      <c r="C172" s="2" t="s">
        <v>392</v>
      </c>
      <c r="D172" s="93">
        <v>350.75099999999998</v>
      </c>
      <c r="E172" s="93">
        <v>350.75099999999998</v>
      </c>
      <c r="F172" s="93">
        <v>350.75099999999998</v>
      </c>
      <c r="G172" s="54">
        <f t="shared" ref="G172:G217" si="22">E172-F172</f>
        <v>0</v>
      </c>
      <c r="H172" s="54">
        <f t="shared" ref="H172:H217" si="23">D172-F172</f>
        <v>0</v>
      </c>
      <c r="I172" s="132">
        <f t="shared" si="21"/>
        <v>1</v>
      </c>
      <c r="J172" s="59"/>
      <c r="K172" s="126"/>
      <c r="L172" s="10"/>
      <c r="M172" s="10"/>
      <c r="N172" s="10"/>
    </row>
    <row r="173" spans="1:14" ht="40.5" customHeight="1">
      <c r="A173" s="109" t="s">
        <v>345</v>
      </c>
      <c r="B173" s="8" t="s">
        <v>43</v>
      </c>
      <c r="C173" s="2" t="s">
        <v>393</v>
      </c>
      <c r="D173" s="93">
        <v>2512.087</v>
      </c>
      <c r="E173" s="93">
        <v>2512.087</v>
      </c>
      <c r="F173" s="93">
        <v>2512.087</v>
      </c>
      <c r="G173" s="54">
        <f t="shared" si="22"/>
        <v>0</v>
      </c>
      <c r="H173" s="54">
        <f t="shared" si="23"/>
        <v>0</v>
      </c>
      <c r="I173" s="132">
        <f t="shared" si="21"/>
        <v>1</v>
      </c>
      <c r="J173" s="59"/>
      <c r="K173" s="126"/>
      <c r="L173" s="10"/>
      <c r="M173" s="10"/>
      <c r="N173" s="10"/>
    </row>
    <row r="174" spans="1:14" ht="36" customHeight="1">
      <c r="A174" s="109" t="s">
        <v>346</v>
      </c>
      <c r="B174" s="8" t="s">
        <v>43</v>
      </c>
      <c r="C174" s="2" t="s">
        <v>394</v>
      </c>
      <c r="D174" s="93">
        <v>1236.4100000000001</v>
      </c>
      <c r="E174" s="93">
        <v>1236.4100000000001</v>
      </c>
      <c r="F174" s="93">
        <v>1236.4100000000001</v>
      </c>
      <c r="G174" s="54">
        <f t="shared" si="22"/>
        <v>0</v>
      </c>
      <c r="H174" s="54">
        <f t="shared" si="23"/>
        <v>0</v>
      </c>
      <c r="I174" s="132">
        <f t="shared" si="21"/>
        <v>1</v>
      </c>
      <c r="J174" s="59"/>
      <c r="K174" s="126"/>
      <c r="L174" s="10"/>
      <c r="M174" s="10"/>
      <c r="N174" s="10"/>
    </row>
    <row r="175" spans="1:14" ht="78.75">
      <c r="A175" s="110" t="s">
        <v>347</v>
      </c>
      <c r="B175" s="8" t="s">
        <v>43</v>
      </c>
      <c r="C175" s="2" t="s">
        <v>395</v>
      </c>
      <c r="D175" s="93">
        <v>211.60291000000001</v>
      </c>
      <c r="E175" s="93">
        <v>211.60291000000001</v>
      </c>
      <c r="F175" s="93">
        <v>211.60291000000001</v>
      </c>
      <c r="G175" s="54">
        <f t="shared" si="22"/>
        <v>0</v>
      </c>
      <c r="H175" s="54">
        <f t="shared" si="23"/>
        <v>0</v>
      </c>
      <c r="I175" s="132">
        <f t="shared" si="21"/>
        <v>1</v>
      </c>
      <c r="J175" s="59"/>
      <c r="K175" s="126"/>
      <c r="L175" s="10"/>
      <c r="M175" s="10"/>
      <c r="N175" s="10"/>
    </row>
    <row r="176" spans="1:14" ht="82.5" customHeight="1">
      <c r="A176" s="110" t="s">
        <v>348</v>
      </c>
      <c r="B176" s="8" t="s">
        <v>43</v>
      </c>
      <c r="C176" s="2" t="s">
        <v>396</v>
      </c>
      <c r="D176" s="93">
        <v>113.62582</v>
      </c>
      <c r="E176" s="54">
        <v>113.62582</v>
      </c>
      <c r="F176" s="54">
        <v>113.62582</v>
      </c>
      <c r="G176" s="54">
        <f t="shared" si="22"/>
        <v>0</v>
      </c>
      <c r="H176" s="54">
        <f t="shared" si="23"/>
        <v>0</v>
      </c>
      <c r="I176" s="132">
        <f t="shared" si="21"/>
        <v>1</v>
      </c>
      <c r="J176" s="59"/>
      <c r="K176" s="126"/>
      <c r="L176" s="10"/>
      <c r="M176" s="10"/>
      <c r="N176" s="10"/>
    </row>
    <row r="177" spans="1:14" ht="86.25" customHeight="1">
      <c r="A177" s="110" t="s">
        <v>349</v>
      </c>
      <c r="B177" s="8" t="s">
        <v>43</v>
      </c>
      <c r="C177" s="2" t="s">
        <v>397</v>
      </c>
      <c r="D177" s="93">
        <v>60.092390000000002</v>
      </c>
      <c r="E177" s="93">
        <v>60.092390000000002</v>
      </c>
      <c r="F177" s="93">
        <v>60.092390000000002</v>
      </c>
      <c r="G177" s="54">
        <f t="shared" si="22"/>
        <v>0</v>
      </c>
      <c r="H177" s="54">
        <f t="shared" si="23"/>
        <v>0</v>
      </c>
      <c r="I177" s="132">
        <f t="shared" si="21"/>
        <v>1</v>
      </c>
      <c r="J177" s="59"/>
      <c r="K177" s="126"/>
      <c r="L177" s="10"/>
      <c r="M177" s="10"/>
      <c r="N177" s="10"/>
    </row>
    <row r="178" spans="1:14" ht="34.5" customHeight="1">
      <c r="A178" s="109" t="s">
        <v>350</v>
      </c>
      <c r="B178" s="8" t="s">
        <v>43</v>
      </c>
      <c r="C178" s="2" t="s">
        <v>398</v>
      </c>
      <c r="D178" s="93">
        <v>621.68595000000005</v>
      </c>
      <c r="E178" s="93">
        <v>621.68595000000005</v>
      </c>
      <c r="F178" s="93">
        <v>621.68595000000005</v>
      </c>
      <c r="G178" s="54">
        <f t="shared" si="22"/>
        <v>0</v>
      </c>
      <c r="H178" s="54">
        <f t="shared" si="23"/>
        <v>0</v>
      </c>
      <c r="I178" s="132">
        <f t="shared" si="21"/>
        <v>1</v>
      </c>
      <c r="J178" s="59"/>
      <c r="K178" s="126"/>
      <c r="L178" s="10"/>
      <c r="M178" s="10"/>
      <c r="N178" s="10"/>
    </row>
    <row r="179" spans="1:14" ht="23.25" customHeight="1">
      <c r="A179" s="109" t="s">
        <v>351</v>
      </c>
      <c r="B179" s="8" t="s">
        <v>43</v>
      </c>
      <c r="C179" s="2" t="s">
        <v>399</v>
      </c>
      <c r="D179" s="93">
        <v>6465.6750000000002</v>
      </c>
      <c r="E179" s="93">
        <v>6465.6750000000002</v>
      </c>
      <c r="F179" s="93">
        <v>6465.6750000000002</v>
      </c>
      <c r="G179" s="54">
        <f t="shared" si="22"/>
        <v>0</v>
      </c>
      <c r="H179" s="54">
        <f t="shared" si="23"/>
        <v>0</v>
      </c>
      <c r="I179" s="132">
        <f t="shared" si="21"/>
        <v>1</v>
      </c>
      <c r="J179" s="59"/>
      <c r="K179" s="126"/>
      <c r="L179" s="10"/>
      <c r="M179" s="10"/>
      <c r="N179" s="10"/>
    </row>
    <row r="180" spans="1:14" ht="18.75" customHeight="1">
      <c r="A180" s="109" t="s">
        <v>352</v>
      </c>
      <c r="B180" s="8" t="s">
        <v>43</v>
      </c>
      <c r="C180" s="2" t="s">
        <v>400</v>
      </c>
      <c r="D180" s="93">
        <v>4190</v>
      </c>
      <c r="E180" s="54">
        <v>4190</v>
      </c>
      <c r="F180" s="54">
        <v>4190</v>
      </c>
      <c r="G180" s="54">
        <f t="shared" si="22"/>
        <v>0</v>
      </c>
      <c r="H180" s="54">
        <f t="shared" si="23"/>
        <v>0</v>
      </c>
      <c r="I180" s="132">
        <f t="shared" si="21"/>
        <v>1</v>
      </c>
      <c r="J180" s="59"/>
      <c r="K180" s="126"/>
      <c r="L180" s="10"/>
      <c r="M180" s="10"/>
      <c r="N180" s="10"/>
    </row>
    <row r="181" spans="1:14" ht="22.5" customHeight="1">
      <c r="A181" s="109" t="s">
        <v>353</v>
      </c>
      <c r="B181" s="8" t="s">
        <v>43</v>
      </c>
      <c r="C181" s="2" t="s">
        <v>401</v>
      </c>
      <c r="D181" s="93">
        <v>5800</v>
      </c>
      <c r="E181" s="93">
        <v>5800</v>
      </c>
      <c r="F181" s="93">
        <v>5800</v>
      </c>
      <c r="G181" s="54">
        <f t="shared" si="22"/>
        <v>0</v>
      </c>
      <c r="H181" s="54">
        <f t="shared" si="23"/>
        <v>0</v>
      </c>
      <c r="I181" s="132">
        <f t="shared" si="21"/>
        <v>1</v>
      </c>
      <c r="J181" s="59"/>
      <c r="K181" s="126"/>
      <c r="L181" s="10"/>
      <c r="M181" s="10"/>
      <c r="N181" s="10"/>
    </row>
    <row r="182" spans="1:14" ht="23.25" customHeight="1">
      <c r="A182" s="109" t="s">
        <v>354</v>
      </c>
      <c r="B182" s="8" t="s">
        <v>43</v>
      </c>
      <c r="C182" s="2" t="s">
        <v>402</v>
      </c>
      <c r="D182" s="93">
        <v>3358.0451200000002</v>
      </c>
      <c r="E182" s="93">
        <v>3358.0451200000002</v>
      </c>
      <c r="F182" s="93">
        <v>3358.0451200000002</v>
      </c>
      <c r="G182" s="54">
        <f t="shared" si="22"/>
        <v>0</v>
      </c>
      <c r="H182" s="54">
        <f t="shared" si="23"/>
        <v>0</v>
      </c>
      <c r="I182" s="132">
        <f t="shared" si="21"/>
        <v>1</v>
      </c>
      <c r="J182" s="59"/>
      <c r="K182" s="126"/>
      <c r="L182" s="10"/>
      <c r="M182" s="10"/>
      <c r="N182" s="10"/>
    </row>
    <row r="183" spans="1:14" ht="20.25" customHeight="1">
      <c r="A183" s="109" t="s">
        <v>355</v>
      </c>
      <c r="B183" s="8" t="s">
        <v>43</v>
      </c>
      <c r="C183" s="2" t="s">
        <v>403</v>
      </c>
      <c r="D183" s="93">
        <v>1481</v>
      </c>
      <c r="E183" s="93">
        <v>1481</v>
      </c>
      <c r="F183" s="93">
        <v>1481</v>
      </c>
      <c r="G183" s="54">
        <f t="shared" si="22"/>
        <v>0</v>
      </c>
      <c r="H183" s="54">
        <f t="shared" si="23"/>
        <v>0</v>
      </c>
      <c r="I183" s="132">
        <f t="shared" si="21"/>
        <v>1</v>
      </c>
      <c r="J183" s="59"/>
      <c r="K183" s="126"/>
      <c r="L183" s="10"/>
      <c r="M183" s="10"/>
      <c r="N183" s="10"/>
    </row>
    <row r="184" spans="1:14" ht="24.75" customHeight="1">
      <c r="A184" s="109" t="s">
        <v>356</v>
      </c>
      <c r="B184" s="8" t="s">
        <v>43</v>
      </c>
      <c r="C184" s="2" t="s">
        <v>404</v>
      </c>
      <c r="D184" s="93">
        <v>2840</v>
      </c>
      <c r="E184" s="54">
        <v>2840</v>
      </c>
      <c r="F184" s="54">
        <v>2840</v>
      </c>
      <c r="G184" s="54">
        <f t="shared" si="22"/>
        <v>0</v>
      </c>
      <c r="H184" s="54">
        <f t="shared" si="23"/>
        <v>0</v>
      </c>
      <c r="I184" s="132">
        <f t="shared" si="21"/>
        <v>1</v>
      </c>
      <c r="J184" s="59"/>
      <c r="K184" s="126"/>
      <c r="L184" s="10"/>
      <c r="M184" s="10"/>
      <c r="N184" s="10"/>
    </row>
    <row r="185" spans="1:14" ht="21.75" customHeight="1">
      <c r="A185" s="109" t="s">
        <v>357</v>
      </c>
      <c r="B185" s="8" t="s">
        <v>43</v>
      </c>
      <c r="C185" s="2" t="s">
        <v>405</v>
      </c>
      <c r="D185" s="93">
        <v>3335</v>
      </c>
      <c r="E185" s="93">
        <v>3335</v>
      </c>
      <c r="F185" s="93">
        <v>3335</v>
      </c>
      <c r="G185" s="54">
        <f t="shared" si="22"/>
        <v>0</v>
      </c>
      <c r="H185" s="54">
        <f t="shared" si="23"/>
        <v>0</v>
      </c>
      <c r="I185" s="132">
        <f t="shared" si="21"/>
        <v>1</v>
      </c>
      <c r="J185" s="59"/>
      <c r="K185" s="126"/>
      <c r="L185" s="10"/>
      <c r="M185" s="10"/>
      <c r="N185" s="10"/>
    </row>
    <row r="186" spans="1:14" ht="19.5" customHeight="1">
      <c r="A186" s="109" t="s">
        <v>358</v>
      </c>
      <c r="B186" s="8" t="s">
        <v>43</v>
      </c>
      <c r="C186" s="2" t="s">
        <v>406</v>
      </c>
      <c r="D186" s="93">
        <v>3700</v>
      </c>
      <c r="E186" s="54">
        <v>3700</v>
      </c>
      <c r="F186" s="54">
        <v>3700</v>
      </c>
      <c r="G186" s="54">
        <f t="shared" si="22"/>
        <v>0</v>
      </c>
      <c r="H186" s="54">
        <f t="shared" si="23"/>
        <v>0</v>
      </c>
      <c r="I186" s="132">
        <f t="shared" si="21"/>
        <v>1</v>
      </c>
      <c r="J186" s="59"/>
      <c r="K186" s="126"/>
      <c r="L186" s="10"/>
      <c r="M186" s="10"/>
      <c r="N186" s="10"/>
    </row>
    <row r="187" spans="1:14" ht="22.5" customHeight="1">
      <c r="A187" s="109" t="s">
        <v>359</v>
      </c>
      <c r="B187" s="8" t="s">
        <v>43</v>
      </c>
      <c r="C187" s="2" t="s">
        <v>407</v>
      </c>
      <c r="D187" s="93">
        <v>0</v>
      </c>
      <c r="E187" s="54">
        <v>0</v>
      </c>
      <c r="F187" s="54">
        <v>0</v>
      </c>
      <c r="G187" s="54">
        <f t="shared" si="22"/>
        <v>0</v>
      </c>
      <c r="H187" s="54">
        <f t="shared" si="23"/>
        <v>0</v>
      </c>
      <c r="I187" s="132"/>
      <c r="J187" s="59"/>
      <c r="K187" s="126"/>
      <c r="L187" s="10"/>
      <c r="M187" s="10"/>
      <c r="N187" s="10"/>
    </row>
    <row r="188" spans="1:14" ht="31.5">
      <c r="A188" s="109" t="s">
        <v>360</v>
      </c>
      <c r="B188" s="8" t="s">
        <v>43</v>
      </c>
      <c r="C188" s="2" t="s">
        <v>408</v>
      </c>
      <c r="D188" s="93">
        <v>956.93332999999996</v>
      </c>
      <c r="E188" s="93">
        <v>956.93332999999996</v>
      </c>
      <c r="F188" s="93">
        <v>956.93332999999996</v>
      </c>
      <c r="G188" s="54">
        <f t="shared" si="22"/>
        <v>0</v>
      </c>
      <c r="H188" s="54">
        <f t="shared" si="23"/>
        <v>0</v>
      </c>
      <c r="I188" s="132">
        <f t="shared" si="21"/>
        <v>1</v>
      </c>
      <c r="J188" s="59"/>
      <c r="K188" s="126"/>
      <c r="L188" s="10"/>
      <c r="M188" s="10"/>
      <c r="N188" s="10"/>
    </row>
    <row r="189" spans="1:14" ht="31.5">
      <c r="A189" s="109" t="s">
        <v>361</v>
      </c>
      <c r="B189" s="8" t="s">
        <v>43</v>
      </c>
      <c r="C189" s="2" t="s">
        <v>409</v>
      </c>
      <c r="D189" s="93">
        <v>850</v>
      </c>
      <c r="E189" s="93">
        <v>850</v>
      </c>
      <c r="F189" s="93">
        <v>850</v>
      </c>
      <c r="G189" s="54">
        <f t="shared" si="22"/>
        <v>0</v>
      </c>
      <c r="H189" s="54">
        <f t="shared" si="23"/>
        <v>0</v>
      </c>
      <c r="I189" s="132">
        <f t="shared" si="21"/>
        <v>1</v>
      </c>
      <c r="J189" s="59"/>
      <c r="K189" s="126"/>
      <c r="L189" s="10"/>
      <c r="M189" s="10"/>
      <c r="N189" s="10"/>
    </row>
    <row r="190" spans="1:14" ht="22.5" customHeight="1">
      <c r="A190" s="109" t="s">
        <v>362</v>
      </c>
      <c r="B190" s="8" t="s">
        <v>43</v>
      </c>
      <c r="C190" s="2" t="s">
        <v>410</v>
      </c>
      <c r="D190" s="93">
        <v>248.75</v>
      </c>
      <c r="E190" s="93">
        <v>248.75</v>
      </c>
      <c r="F190" s="93">
        <v>248.75</v>
      </c>
      <c r="G190" s="54">
        <f t="shared" si="22"/>
        <v>0</v>
      </c>
      <c r="H190" s="54">
        <f t="shared" si="23"/>
        <v>0</v>
      </c>
      <c r="I190" s="132">
        <f t="shared" si="21"/>
        <v>1</v>
      </c>
      <c r="J190" s="59"/>
      <c r="K190" s="126"/>
      <c r="L190" s="10"/>
      <c r="M190" s="10"/>
      <c r="N190" s="10"/>
    </row>
    <row r="191" spans="1:14" ht="22.5" customHeight="1">
      <c r="A191" s="109" t="s">
        <v>363</v>
      </c>
      <c r="B191" s="8" t="s">
        <v>43</v>
      </c>
      <c r="C191" s="2" t="s">
        <v>411</v>
      </c>
      <c r="D191" s="93">
        <v>2000</v>
      </c>
      <c r="E191" s="93">
        <v>2000</v>
      </c>
      <c r="F191" s="93">
        <v>2000</v>
      </c>
      <c r="G191" s="54">
        <f t="shared" si="22"/>
        <v>0</v>
      </c>
      <c r="H191" s="54">
        <f t="shared" si="23"/>
        <v>0</v>
      </c>
      <c r="I191" s="132">
        <f t="shared" si="21"/>
        <v>1</v>
      </c>
      <c r="J191" s="59"/>
      <c r="K191" s="126"/>
      <c r="L191" s="10"/>
      <c r="M191" s="10"/>
      <c r="N191" s="10"/>
    </row>
    <row r="192" spans="1:14" ht="18.75" customHeight="1">
      <c r="A192" s="109" t="s">
        <v>364</v>
      </c>
      <c r="B192" s="8" t="s">
        <v>43</v>
      </c>
      <c r="C192" s="2" t="s">
        <v>412</v>
      </c>
      <c r="D192" s="93">
        <v>1500</v>
      </c>
      <c r="E192" s="93">
        <v>1500</v>
      </c>
      <c r="F192" s="93">
        <v>1500</v>
      </c>
      <c r="G192" s="54">
        <f t="shared" si="22"/>
        <v>0</v>
      </c>
      <c r="H192" s="54">
        <f t="shared" si="23"/>
        <v>0</v>
      </c>
      <c r="I192" s="132">
        <f t="shared" si="21"/>
        <v>1</v>
      </c>
      <c r="J192" s="59"/>
      <c r="K192" s="126"/>
      <c r="L192" s="10"/>
      <c r="M192" s="10"/>
      <c r="N192" s="10"/>
    </row>
    <row r="193" spans="1:14" ht="19.5" customHeight="1">
      <c r="A193" s="109" t="s">
        <v>365</v>
      </c>
      <c r="B193" s="8" t="s">
        <v>43</v>
      </c>
      <c r="C193" s="2" t="s">
        <v>413</v>
      </c>
      <c r="D193" s="93">
        <v>991.4</v>
      </c>
      <c r="E193" s="93">
        <v>991.4</v>
      </c>
      <c r="F193" s="93">
        <v>991.4</v>
      </c>
      <c r="G193" s="54">
        <f t="shared" si="22"/>
        <v>0</v>
      </c>
      <c r="H193" s="54">
        <f t="shared" si="23"/>
        <v>0</v>
      </c>
      <c r="I193" s="132">
        <f t="shared" si="21"/>
        <v>1</v>
      </c>
      <c r="J193" s="59"/>
      <c r="K193" s="126"/>
      <c r="L193" s="10"/>
      <c r="M193" s="10"/>
      <c r="N193" s="10"/>
    </row>
    <row r="194" spans="1:14" ht="21.75" customHeight="1">
      <c r="A194" s="109" t="s">
        <v>366</v>
      </c>
      <c r="B194" s="8" t="s">
        <v>43</v>
      </c>
      <c r="C194" s="2" t="s">
        <v>414</v>
      </c>
      <c r="D194" s="93">
        <v>699.76</v>
      </c>
      <c r="E194" s="93">
        <v>699.76</v>
      </c>
      <c r="F194" s="93">
        <v>699.76</v>
      </c>
      <c r="G194" s="54">
        <f t="shared" si="22"/>
        <v>0</v>
      </c>
      <c r="H194" s="54">
        <f t="shared" si="23"/>
        <v>0</v>
      </c>
      <c r="I194" s="132">
        <f t="shared" si="21"/>
        <v>1</v>
      </c>
      <c r="J194" s="59"/>
      <c r="K194" s="126"/>
      <c r="L194" s="10"/>
      <c r="M194" s="10"/>
      <c r="N194" s="10"/>
    </row>
    <row r="195" spans="1:14" ht="21.75" customHeight="1">
      <c r="A195" s="109" t="s">
        <v>367</v>
      </c>
      <c r="B195" s="8" t="s">
        <v>43</v>
      </c>
      <c r="C195" s="2" t="s">
        <v>415</v>
      </c>
      <c r="D195" s="93">
        <v>203</v>
      </c>
      <c r="E195" s="93">
        <v>203</v>
      </c>
      <c r="F195" s="93">
        <v>203</v>
      </c>
      <c r="G195" s="54">
        <f t="shared" si="22"/>
        <v>0</v>
      </c>
      <c r="H195" s="54">
        <f t="shared" si="23"/>
        <v>0</v>
      </c>
      <c r="I195" s="132">
        <f t="shared" si="21"/>
        <v>1</v>
      </c>
      <c r="J195" s="59"/>
      <c r="K195" s="126"/>
      <c r="L195" s="10"/>
      <c r="M195" s="10"/>
      <c r="N195" s="10"/>
    </row>
    <row r="196" spans="1:14" ht="20.25" customHeight="1">
      <c r="A196" s="109" t="s">
        <v>368</v>
      </c>
      <c r="B196" s="8" t="s">
        <v>43</v>
      </c>
      <c r="C196" s="2" t="s">
        <v>416</v>
      </c>
      <c r="D196" s="93">
        <v>97.876999999999995</v>
      </c>
      <c r="E196" s="93">
        <v>97.876999999999995</v>
      </c>
      <c r="F196" s="93">
        <v>97.876999999999995</v>
      </c>
      <c r="G196" s="54">
        <f t="shared" si="22"/>
        <v>0</v>
      </c>
      <c r="H196" s="54">
        <f t="shared" si="23"/>
        <v>0</v>
      </c>
      <c r="I196" s="132">
        <f t="shared" si="21"/>
        <v>1</v>
      </c>
      <c r="J196" s="59"/>
      <c r="K196" s="126"/>
      <c r="L196" s="10"/>
      <c r="M196" s="10"/>
      <c r="N196" s="10"/>
    </row>
    <row r="197" spans="1:14" ht="18.75" customHeight="1">
      <c r="A197" s="109" t="s">
        <v>369</v>
      </c>
      <c r="B197" s="8" t="s">
        <v>43</v>
      </c>
      <c r="C197" s="2" t="s">
        <v>417</v>
      </c>
      <c r="D197" s="93">
        <v>572</v>
      </c>
      <c r="E197" s="93">
        <v>572</v>
      </c>
      <c r="F197" s="93">
        <v>572</v>
      </c>
      <c r="G197" s="54">
        <f t="shared" si="22"/>
        <v>0</v>
      </c>
      <c r="H197" s="54">
        <f t="shared" si="23"/>
        <v>0</v>
      </c>
      <c r="I197" s="132">
        <f t="shared" si="21"/>
        <v>1</v>
      </c>
      <c r="J197" s="59"/>
      <c r="K197" s="126"/>
      <c r="L197" s="10"/>
      <c r="M197" s="10"/>
      <c r="N197" s="10"/>
    </row>
    <row r="198" spans="1:14" ht="20.25" customHeight="1">
      <c r="A198" s="109" t="s">
        <v>370</v>
      </c>
      <c r="B198" s="8" t="s">
        <v>43</v>
      </c>
      <c r="C198" s="2" t="s">
        <v>418</v>
      </c>
      <c r="D198" s="93">
        <v>3595</v>
      </c>
      <c r="E198" s="93">
        <v>3595</v>
      </c>
      <c r="F198" s="93">
        <v>3595</v>
      </c>
      <c r="G198" s="54">
        <f t="shared" si="22"/>
        <v>0</v>
      </c>
      <c r="H198" s="54">
        <f t="shared" si="23"/>
        <v>0</v>
      </c>
      <c r="I198" s="132">
        <f t="shared" si="21"/>
        <v>1</v>
      </c>
      <c r="J198" s="59"/>
      <c r="K198" s="126"/>
      <c r="L198" s="10"/>
      <c r="M198" s="10"/>
      <c r="N198" s="10"/>
    </row>
    <row r="199" spans="1:14" ht="20.25" customHeight="1">
      <c r="A199" s="109" t="s">
        <v>371</v>
      </c>
      <c r="B199" s="8" t="s">
        <v>43</v>
      </c>
      <c r="C199" s="2" t="s">
        <v>419</v>
      </c>
      <c r="D199" s="93">
        <v>2350</v>
      </c>
      <c r="E199" s="54">
        <v>2350</v>
      </c>
      <c r="F199" s="54">
        <v>2350</v>
      </c>
      <c r="G199" s="54">
        <f t="shared" si="22"/>
        <v>0</v>
      </c>
      <c r="H199" s="54">
        <f t="shared" si="23"/>
        <v>0</v>
      </c>
      <c r="I199" s="132">
        <f t="shared" si="21"/>
        <v>1</v>
      </c>
      <c r="J199" s="59"/>
      <c r="K199" s="126"/>
      <c r="L199" s="10"/>
      <c r="M199" s="10"/>
      <c r="N199" s="10"/>
    </row>
    <row r="200" spans="1:14" ht="19.5" customHeight="1">
      <c r="A200" s="109" t="s">
        <v>372</v>
      </c>
      <c r="B200" s="8" t="s">
        <v>43</v>
      </c>
      <c r="C200" s="2" t="s">
        <v>420</v>
      </c>
      <c r="D200" s="93">
        <v>1480</v>
      </c>
      <c r="E200" s="93">
        <v>1480</v>
      </c>
      <c r="F200" s="93">
        <v>1480</v>
      </c>
      <c r="G200" s="54">
        <f t="shared" si="22"/>
        <v>0</v>
      </c>
      <c r="H200" s="54">
        <f t="shared" si="23"/>
        <v>0</v>
      </c>
      <c r="I200" s="132">
        <f t="shared" si="21"/>
        <v>1</v>
      </c>
      <c r="J200" s="59"/>
      <c r="K200" s="126"/>
      <c r="L200" s="10"/>
      <c r="M200" s="10"/>
      <c r="N200" s="10"/>
    </row>
    <row r="201" spans="1:14" ht="23.25" customHeight="1">
      <c r="A201" s="109" t="s">
        <v>373</v>
      </c>
      <c r="B201" s="8" t="s">
        <v>43</v>
      </c>
      <c r="C201" s="2" t="s">
        <v>421</v>
      </c>
      <c r="D201" s="93">
        <v>4457.45</v>
      </c>
      <c r="E201" s="93">
        <v>4457.45</v>
      </c>
      <c r="F201" s="93">
        <v>4457.45</v>
      </c>
      <c r="G201" s="54">
        <f t="shared" si="22"/>
        <v>0</v>
      </c>
      <c r="H201" s="54">
        <f t="shared" si="23"/>
        <v>0</v>
      </c>
      <c r="I201" s="132">
        <f t="shared" si="21"/>
        <v>1</v>
      </c>
      <c r="J201" s="59"/>
      <c r="K201" s="126"/>
      <c r="L201" s="10"/>
      <c r="M201" s="10"/>
      <c r="N201" s="10"/>
    </row>
    <row r="202" spans="1:14" ht="34.5" customHeight="1">
      <c r="A202" s="109" t="s">
        <v>374</v>
      </c>
      <c r="B202" s="8" t="s">
        <v>43</v>
      </c>
      <c r="C202" s="2" t="s">
        <v>422</v>
      </c>
      <c r="D202" s="93">
        <v>988.38899000000004</v>
      </c>
      <c r="E202" s="93">
        <v>988.38899000000004</v>
      </c>
      <c r="F202" s="93">
        <v>988.38899000000004</v>
      </c>
      <c r="G202" s="54">
        <f t="shared" si="22"/>
        <v>0</v>
      </c>
      <c r="H202" s="54">
        <f t="shared" si="23"/>
        <v>0</v>
      </c>
      <c r="I202" s="132">
        <f t="shared" si="21"/>
        <v>1</v>
      </c>
      <c r="J202" s="59"/>
      <c r="K202" s="126"/>
      <c r="L202" s="10"/>
      <c r="M202" s="10"/>
      <c r="N202" s="10"/>
    </row>
    <row r="203" spans="1:14" ht="19.5" customHeight="1">
      <c r="A203" s="109" t="s">
        <v>375</v>
      </c>
      <c r="B203" s="8" t="s">
        <v>43</v>
      </c>
      <c r="C203" s="2" t="s">
        <v>423</v>
      </c>
      <c r="D203" s="93">
        <v>1280.8763300000001</v>
      </c>
      <c r="E203" s="93">
        <v>1280.8763300000001</v>
      </c>
      <c r="F203" s="93">
        <v>1280.8763300000001</v>
      </c>
      <c r="G203" s="54">
        <f t="shared" si="22"/>
        <v>0</v>
      </c>
      <c r="H203" s="54">
        <f t="shared" si="23"/>
        <v>0</v>
      </c>
      <c r="I203" s="132">
        <f t="shared" si="21"/>
        <v>1</v>
      </c>
      <c r="J203" s="59"/>
      <c r="K203" s="126"/>
      <c r="L203" s="10"/>
      <c r="M203" s="10"/>
      <c r="N203" s="10"/>
    </row>
    <row r="204" spans="1:14" ht="31.5">
      <c r="A204" s="109" t="s">
        <v>376</v>
      </c>
      <c r="B204" s="8" t="s">
        <v>43</v>
      </c>
      <c r="C204" s="2" t="s">
        <v>424</v>
      </c>
      <c r="D204" s="93">
        <v>47.946330000000003</v>
      </c>
      <c r="E204" s="93">
        <v>47.946330000000003</v>
      </c>
      <c r="F204" s="93">
        <v>47.946330000000003</v>
      </c>
      <c r="G204" s="54">
        <f t="shared" si="22"/>
        <v>0</v>
      </c>
      <c r="H204" s="54">
        <f t="shared" si="23"/>
        <v>0</v>
      </c>
      <c r="I204" s="132">
        <f t="shared" si="21"/>
        <v>1</v>
      </c>
      <c r="J204" s="59"/>
      <c r="K204" s="126"/>
      <c r="L204" s="10"/>
      <c r="M204" s="10"/>
      <c r="N204" s="10"/>
    </row>
    <row r="205" spans="1:14" ht="18.75" customHeight="1">
      <c r="A205" s="109" t="s">
        <v>377</v>
      </c>
      <c r="B205" s="8" t="s">
        <v>43</v>
      </c>
      <c r="C205" s="2" t="s">
        <v>425</v>
      </c>
      <c r="D205" s="93">
        <v>248.68633</v>
      </c>
      <c r="E205" s="93">
        <v>248.68633</v>
      </c>
      <c r="F205" s="93">
        <v>248.68633</v>
      </c>
      <c r="G205" s="54">
        <f t="shared" si="22"/>
        <v>0</v>
      </c>
      <c r="H205" s="54">
        <f t="shared" si="23"/>
        <v>0</v>
      </c>
      <c r="I205" s="132">
        <f t="shared" si="21"/>
        <v>1</v>
      </c>
      <c r="J205" s="59"/>
      <c r="K205" s="126"/>
      <c r="L205" s="10"/>
      <c r="M205" s="10"/>
      <c r="N205" s="10"/>
    </row>
    <row r="206" spans="1:14" ht="21.75" customHeight="1">
      <c r="A206" s="109" t="s">
        <v>378</v>
      </c>
      <c r="B206" s="8" t="s">
        <v>43</v>
      </c>
      <c r="C206" s="2" t="s">
        <v>426</v>
      </c>
      <c r="D206" s="93">
        <v>595.66999999999996</v>
      </c>
      <c r="E206" s="93">
        <v>595.66999999999996</v>
      </c>
      <c r="F206" s="93">
        <v>595.66999999999996</v>
      </c>
      <c r="G206" s="54">
        <f t="shared" si="22"/>
        <v>0</v>
      </c>
      <c r="H206" s="54">
        <f t="shared" si="23"/>
        <v>0</v>
      </c>
      <c r="I206" s="132">
        <f t="shared" si="21"/>
        <v>1</v>
      </c>
      <c r="J206" s="59"/>
      <c r="K206" s="126"/>
      <c r="L206" s="10"/>
      <c r="M206" s="10"/>
      <c r="N206" s="10"/>
    </row>
    <row r="207" spans="1:14" ht="20.25" customHeight="1">
      <c r="A207" s="109" t="s">
        <v>379</v>
      </c>
      <c r="B207" s="8" t="s">
        <v>43</v>
      </c>
      <c r="C207" s="2" t="s">
        <v>427</v>
      </c>
      <c r="D207" s="93">
        <v>840.82600000000002</v>
      </c>
      <c r="E207" s="93">
        <v>840.82600000000002</v>
      </c>
      <c r="F207" s="93">
        <v>840.82600000000002</v>
      </c>
      <c r="G207" s="54">
        <f t="shared" si="22"/>
        <v>0</v>
      </c>
      <c r="H207" s="54">
        <f t="shared" si="23"/>
        <v>0</v>
      </c>
      <c r="I207" s="132">
        <f t="shared" si="21"/>
        <v>1</v>
      </c>
      <c r="J207" s="59"/>
      <c r="K207" s="126"/>
      <c r="L207" s="10"/>
      <c r="M207" s="10"/>
      <c r="N207" s="10"/>
    </row>
    <row r="208" spans="1:14" ht="20.25" customHeight="1">
      <c r="A208" s="109" t="s">
        <v>1081</v>
      </c>
      <c r="B208" s="8" t="s">
        <v>43</v>
      </c>
      <c r="C208" s="2" t="s">
        <v>1082</v>
      </c>
      <c r="D208" s="93">
        <v>1598</v>
      </c>
      <c r="E208" s="54">
        <v>1598</v>
      </c>
      <c r="F208" s="54">
        <v>1598</v>
      </c>
      <c r="G208" s="54">
        <f t="shared" ref="G208" si="24">E208-F208</f>
        <v>0</v>
      </c>
      <c r="H208" s="54">
        <f t="shared" ref="H208" si="25">D208-F208</f>
        <v>0</v>
      </c>
      <c r="I208" s="132">
        <f t="shared" si="21"/>
        <v>1</v>
      </c>
      <c r="J208" s="59"/>
      <c r="K208" s="126"/>
      <c r="L208" s="10"/>
      <c r="M208" s="10"/>
      <c r="N208" s="10"/>
    </row>
    <row r="209" spans="1:14" ht="36" customHeight="1">
      <c r="A209" s="109" t="s">
        <v>380</v>
      </c>
      <c r="B209" s="8" t="s">
        <v>43</v>
      </c>
      <c r="C209" s="2" t="s">
        <v>428</v>
      </c>
      <c r="D209" s="93">
        <v>864.96543999999994</v>
      </c>
      <c r="E209" s="93">
        <v>864.96543999999994</v>
      </c>
      <c r="F209" s="93">
        <v>864.96543999999994</v>
      </c>
      <c r="G209" s="54">
        <f t="shared" si="22"/>
        <v>0</v>
      </c>
      <c r="H209" s="54">
        <f t="shared" si="23"/>
        <v>0</v>
      </c>
      <c r="I209" s="132">
        <f t="shared" si="21"/>
        <v>1</v>
      </c>
      <c r="J209" s="59"/>
      <c r="K209" s="126"/>
      <c r="L209" s="10"/>
      <c r="M209" s="10"/>
      <c r="N209" s="10"/>
    </row>
    <row r="210" spans="1:14" ht="37.5" customHeight="1">
      <c r="A210" s="109" t="s">
        <v>381</v>
      </c>
      <c r="B210" s="8" t="s">
        <v>43</v>
      </c>
      <c r="C210" s="2" t="s">
        <v>429</v>
      </c>
      <c r="D210" s="93">
        <v>864.96543999999994</v>
      </c>
      <c r="E210" s="93">
        <v>864.96543999999994</v>
      </c>
      <c r="F210" s="93">
        <v>864.96543999999994</v>
      </c>
      <c r="G210" s="54">
        <f t="shared" si="22"/>
        <v>0</v>
      </c>
      <c r="H210" s="54">
        <f t="shared" si="23"/>
        <v>0</v>
      </c>
      <c r="I210" s="132">
        <f t="shared" si="21"/>
        <v>1</v>
      </c>
      <c r="J210" s="59"/>
      <c r="K210" s="126"/>
      <c r="L210" s="10"/>
      <c r="M210" s="10"/>
      <c r="N210" s="10"/>
    </row>
    <row r="211" spans="1:14" ht="31.5">
      <c r="A211" s="109" t="s">
        <v>382</v>
      </c>
      <c r="B211" s="8" t="s">
        <v>43</v>
      </c>
      <c r="C211" s="2" t="s">
        <v>430</v>
      </c>
      <c r="D211" s="93">
        <v>1204.5440000000001</v>
      </c>
      <c r="E211" s="93">
        <v>1204.5440000000001</v>
      </c>
      <c r="F211" s="93">
        <v>1204.5440000000001</v>
      </c>
      <c r="G211" s="54">
        <f t="shared" si="22"/>
        <v>0</v>
      </c>
      <c r="H211" s="54">
        <f t="shared" si="23"/>
        <v>0</v>
      </c>
      <c r="I211" s="132">
        <f t="shared" si="21"/>
        <v>1</v>
      </c>
      <c r="J211" s="59"/>
      <c r="K211" s="126"/>
      <c r="L211" s="10"/>
      <c r="M211" s="10"/>
      <c r="N211" s="10"/>
    </row>
    <row r="212" spans="1:14" ht="47.25">
      <c r="A212" s="109" t="s">
        <v>383</v>
      </c>
      <c r="B212" s="8" t="s">
        <v>43</v>
      </c>
      <c r="C212" s="8" t="s">
        <v>431</v>
      </c>
      <c r="D212" s="54">
        <v>1051.5125399999999</v>
      </c>
      <c r="E212" s="54">
        <v>1051.5125399999999</v>
      </c>
      <c r="F212" s="54">
        <v>1051.5125399999999</v>
      </c>
      <c r="G212" s="54">
        <f t="shared" si="22"/>
        <v>0</v>
      </c>
      <c r="H212" s="54">
        <f t="shared" si="23"/>
        <v>0</v>
      </c>
      <c r="I212" s="132">
        <f t="shared" si="21"/>
        <v>1</v>
      </c>
      <c r="J212" s="59"/>
      <c r="K212" s="126"/>
      <c r="L212" s="10"/>
      <c r="M212" s="10"/>
      <c r="N212" s="10"/>
    </row>
    <row r="213" spans="1:14" ht="38.25" customHeight="1">
      <c r="A213" s="109" t="s">
        <v>384</v>
      </c>
      <c r="B213" s="8" t="s">
        <v>43</v>
      </c>
      <c r="C213" s="2" t="s">
        <v>432</v>
      </c>
      <c r="D213" s="54">
        <v>8975.7746000000006</v>
      </c>
      <c r="E213" s="54">
        <v>8975.7746000000006</v>
      </c>
      <c r="F213" s="54">
        <v>8975.7746000000006</v>
      </c>
      <c r="G213" s="54">
        <f t="shared" ref="G213:G214" si="26">E213-F213</f>
        <v>0</v>
      </c>
      <c r="H213" s="54">
        <f t="shared" ref="H213" si="27">D213-F213</f>
        <v>0</v>
      </c>
      <c r="I213" s="132">
        <f t="shared" si="21"/>
        <v>1</v>
      </c>
      <c r="J213" s="59"/>
      <c r="K213" s="126"/>
      <c r="L213" s="10"/>
      <c r="M213" s="10"/>
      <c r="N213" s="10"/>
    </row>
    <row r="214" spans="1:14" ht="63">
      <c r="A214" s="109" t="s">
        <v>1083</v>
      </c>
      <c r="B214" s="8" t="s">
        <v>43</v>
      </c>
      <c r="C214" s="2" t="s">
        <v>1084</v>
      </c>
      <c r="D214" s="54">
        <v>1.5840399999999999</v>
      </c>
      <c r="E214" s="54">
        <v>1.5840399999999999</v>
      </c>
      <c r="F214" s="54">
        <v>1.5840399999999999</v>
      </c>
      <c r="G214" s="54">
        <f t="shared" si="26"/>
        <v>0</v>
      </c>
      <c r="H214" s="54"/>
      <c r="I214" s="132">
        <f t="shared" si="21"/>
        <v>1</v>
      </c>
      <c r="J214" s="59"/>
      <c r="K214" s="126"/>
      <c r="L214" s="10"/>
      <c r="M214" s="10"/>
      <c r="N214" s="10"/>
    </row>
    <row r="215" spans="1:14" ht="33" customHeight="1">
      <c r="A215" s="109" t="s">
        <v>1176</v>
      </c>
      <c r="B215" s="8" t="s">
        <v>43</v>
      </c>
      <c r="C215" s="2" t="s">
        <v>1175</v>
      </c>
      <c r="D215" s="54">
        <v>840.56</v>
      </c>
      <c r="E215" s="54">
        <v>840.55200000000002</v>
      </c>
      <c r="F215" s="54">
        <v>840.55200000000002</v>
      </c>
      <c r="G215" s="54">
        <f t="shared" si="22"/>
        <v>0</v>
      </c>
      <c r="H215" s="54">
        <f t="shared" si="23"/>
        <v>7.9999999999245119E-3</v>
      </c>
      <c r="I215" s="132">
        <f t="shared" si="21"/>
        <v>0.99999048253545264</v>
      </c>
      <c r="J215" s="59"/>
      <c r="K215" s="126"/>
      <c r="L215" s="10"/>
      <c r="M215" s="10"/>
      <c r="N215" s="10"/>
    </row>
    <row r="216" spans="1:14" ht="47.25">
      <c r="A216" s="37" t="s">
        <v>433</v>
      </c>
      <c r="B216" s="33"/>
      <c r="C216" s="33" t="s">
        <v>1236</v>
      </c>
      <c r="D216" s="53">
        <f>SUM(D217:D219)</f>
        <v>2700</v>
      </c>
      <c r="E216" s="53">
        <f>SUM(E217:E219)</f>
        <v>2699.6</v>
      </c>
      <c r="F216" s="53">
        <f>SUM(F217:F219)</f>
        <v>2699.6</v>
      </c>
      <c r="G216" s="53">
        <f t="shared" si="22"/>
        <v>0</v>
      </c>
      <c r="H216" s="53">
        <f t="shared" si="23"/>
        <v>0.40000000000009095</v>
      </c>
      <c r="I216" s="133">
        <f t="shared" si="21"/>
        <v>0.99985185185185177</v>
      </c>
      <c r="J216" s="142" t="s">
        <v>1200</v>
      </c>
      <c r="K216" s="156" t="s">
        <v>1217</v>
      </c>
      <c r="L216" s="10"/>
      <c r="M216" s="10"/>
      <c r="N216" s="10"/>
    </row>
    <row r="217" spans="1:14" ht="31.5">
      <c r="A217" s="109" t="s">
        <v>434</v>
      </c>
      <c r="B217" s="111" t="s">
        <v>43</v>
      </c>
      <c r="C217" s="111" t="s">
        <v>437</v>
      </c>
      <c r="D217" s="54">
        <v>2700</v>
      </c>
      <c r="E217" s="54">
        <v>2699.6</v>
      </c>
      <c r="F217" s="54">
        <v>2699.6</v>
      </c>
      <c r="G217" s="54">
        <f t="shared" si="22"/>
        <v>0</v>
      </c>
      <c r="H217" s="54">
        <f t="shared" si="23"/>
        <v>0.40000000000009095</v>
      </c>
      <c r="I217" s="132">
        <f t="shared" si="21"/>
        <v>0.99985185185185177</v>
      </c>
      <c r="J217" s="59"/>
      <c r="K217" s="126"/>
      <c r="L217" s="10"/>
      <c r="M217" s="10"/>
      <c r="N217" s="10"/>
    </row>
    <row r="218" spans="1:14" ht="47.25" hidden="1">
      <c r="A218" s="109" t="s">
        <v>435</v>
      </c>
      <c r="B218" s="111" t="s">
        <v>43</v>
      </c>
      <c r="C218" s="111" t="s">
        <v>438</v>
      </c>
      <c r="D218" s="54">
        <v>0</v>
      </c>
      <c r="E218" s="54">
        <v>0</v>
      </c>
      <c r="F218" s="54">
        <v>0</v>
      </c>
      <c r="G218" s="54">
        <f t="shared" ref="G218:G219" si="28">E218-F218</f>
        <v>0</v>
      </c>
      <c r="H218" s="54">
        <f t="shared" ref="H218:H219" si="29">D218-F218</f>
        <v>0</v>
      </c>
      <c r="I218" s="132"/>
      <c r="J218" s="59"/>
      <c r="K218" s="126"/>
      <c r="L218" s="10"/>
      <c r="M218" s="10"/>
      <c r="N218" s="10"/>
    </row>
    <row r="219" spans="1:14" ht="47.25" hidden="1">
      <c r="A219" s="109" t="s">
        <v>436</v>
      </c>
      <c r="B219" s="111" t="s">
        <v>43</v>
      </c>
      <c r="C219" s="111" t="s">
        <v>439</v>
      </c>
      <c r="D219" s="54">
        <v>0</v>
      </c>
      <c r="E219" s="54">
        <v>0</v>
      </c>
      <c r="F219" s="54">
        <v>0</v>
      </c>
      <c r="G219" s="54">
        <f t="shared" si="28"/>
        <v>0</v>
      </c>
      <c r="H219" s="54">
        <f t="shared" si="29"/>
        <v>0</v>
      </c>
      <c r="I219" s="132"/>
      <c r="J219" s="59"/>
      <c r="K219" s="126"/>
      <c r="L219" s="10"/>
      <c r="M219" s="10"/>
      <c r="N219" s="10"/>
    </row>
    <row r="220" spans="1:14" s="34" customFormat="1" ht="47.25">
      <c r="A220" s="37" t="s">
        <v>44</v>
      </c>
      <c r="B220" s="33"/>
      <c r="C220" s="33" t="s">
        <v>45</v>
      </c>
      <c r="D220" s="53">
        <f>SUM(D221:D234)</f>
        <v>260646.08813999998</v>
      </c>
      <c r="E220" s="53">
        <f>SUM(E221:E234)</f>
        <v>260646.08813999998</v>
      </c>
      <c r="F220" s="53">
        <f>SUM(F221:F234)</f>
        <v>260646.08813999998</v>
      </c>
      <c r="G220" s="53">
        <f t="shared" si="19"/>
        <v>0</v>
      </c>
      <c r="H220" s="53">
        <f t="shared" si="20"/>
        <v>0</v>
      </c>
      <c r="I220" s="133">
        <f t="shared" si="21"/>
        <v>1</v>
      </c>
      <c r="J220" s="142" t="s">
        <v>1200</v>
      </c>
      <c r="K220" s="156" t="s">
        <v>1217</v>
      </c>
      <c r="L220" s="38"/>
      <c r="M220" s="38"/>
      <c r="N220" s="38"/>
    </row>
    <row r="221" spans="1:14" ht="84.75" customHeight="1">
      <c r="A221" s="110" t="s">
        <v>440</v>
      </c>
      <c r="B221" s="8" t="s">
        <v>43</v>
      </c>
      <c r="C221" s="111" t="s">
        <v>446</v>
      </c>
      <c r="D221" s="54">
        <v>122939.265</v>
      </c>
      <c r="E221" s="54">
        <v>122939.265</v>
      </c>
      <c r="F221" s="54">
        <v>122939.265</v>
      </c>
      <c r="G221" s="54">
        <f t="shared" si="19"/>
        <v>0</v>
      </c>
      <c r="H221" s="54">
        <f t="shared" si="20"/>
        <v>0</v>
      </c>
      <c r="I221" s="132">
        <f t="shared" si="21"/>
        <v>1</v>
      </c>
      <c r="J221" s="59"/>
      <c r="K221" s="126"/>
      <c r="L221" s="10"/>
      <c r="M221" s="10"/>
      <c r="N221" s="10"/>
    </row>
    <row r="222" spans="1:14" ht="114" customHeight="1">
      <c r="A222" s="110" t="s">
        <v>441</v>
      </c>
      <c r="B222" s="8" t="s">
        <v>43</v>
      </c>
      <c r="C222" s="111" t="s">
        <v>52</v>
      </c>
      <c r="D222" s="54">
        <v>4606.2</v>
      </c>
      <c r="E222" s="54">
        <v>4606.2</v>
      </c>
      <c r="F222" s="54">
        <v>4606.2</v>
      </c>
      <c r="G222" s="54">
        <f t="shared" si="19"/>
        <v>0</v>
      </c>
      <c r="H222" s="54">
        <f t="shared" si="20"/>
        <v>0</v>
      </c>
      <c r="I222" s="132">
        <f t="shared" si="21"/>
        <v>1</v>
      </c>
      <c r="J222" s="59"/>
      <c r="K222" s="126"/>
    </row>
    <row r="223" spans="1:14" ht="42.75" customHeight="1">
      <c r="A223" s="109" t="s">
        <v>442</v>
      </c>
      <c r="B223" s="8" t="s">
        <v>43</v>
      </c>
      <c r="C223" s="111" t="s">
        <v>447</v>
      </c>
      <c r="D223" s="54">
        <v>64883.203999999998</v>
      </c>
      <c r="E223" s="54">
        <v>64883.203999999998</v>
      </c>
      <c r="F223" s="54">
        <v>64883.203999999998</v>
      </c>
      <c r="G223" s="54">
        <f t="shared" si="19"/>
        <v>0</v>
      </c>
      <c r="H223" s="54">
        <f t="shared" si="20"/>
        <v>0</v>
      </c>
      <c r="I223" s="132">
        <f t="shared" ref="I223:I234" si="30">F223/D223</f>
        <v>1</v>
      </c>
      <c r="J223" s="59"/>
      <c r="K223" s="126"/>
    </row>
    <row r="224" spans="1:14" ht="63" hidden="1">
      <c r="A224" s="109" t="s">
        <v>46</v>
      </c>
      <c r="B224" s="8" t="s">
        <v>43</v>
      </c>
      <c r="C224" s="111" t="s">
        <v>448</v>
      </c>
      <c r="D224" s="54">
        <v>0</v>
      </c>
      <c r="E224" s="54">
        <v>0</v>
      </c>
      <c r="F224" s="54">
        <v>0</v>
      </c>
      <c r="G224" s="54">
        <f t="shared" si="19"/>
        <v>0</v>
      </c>
      <c r="H224" s="54">
        <f t="shared" si="20"/>
        <v>0</v>
      </c>
      <c r="I224" s="132"/>
      <c r="J224" s="59"/>
      <c r="K224" s="126"/>
    </row>
    <row r="225" spans="1:11" ht="78.75">
      <c r="A225" s="110" t="s">
        <v>443</v>
      </c>
      <c r="B225" s="8" t="s">
        <v>43</v>
      </c>
      <c r="C225" s="111" t="s">
        <v>449</v>
      </c>
      <c r="D225" s="54">
        <v>18065.031999999999</v>
      </c>
      <c r="E225" s="54">
        <v>18065.031999999999</v>
      </c>
      <c r="F225" s="54">
        <v>18065.031999999999</v>
      </c>
      <c r="G225" s="54">
        <f t="shared" si="19"/>
        <v>0</v>
      </c>
      <c r="H225" s="54">
        <f t="shared" si="20"/>
        <v>0</v>
      </c>
      <c r="I225" s="132">
        <f t="shared" si="30"/>
        <v>1</v>
      </c>
      <c r="J225" s="59"/>
      <c r="K225" s="126"/>
    </row>
    <row r="226" spans="1:11" ht="31.5" hidden="1">
      <c r="A226" s="109" t="s">
        <v>47</v>
      </c>
      <c r="B226" s="8" t="s">
        <v>43</v>
      </c>
      <c r="C226" s="111" t="s">
        <v>450</v>
      </c>
      <c r="D226" s="54">
        <v>0</v>
      </c>
      <c r="E226" s="54">
        <v>0</v>
      </c>
      <c r="F226" s="54">
        <v>0</v>
      </c>
      <c r="G226" s="54">
        <f t="shared" si="19"/>
        <v>0</v>
      </c>
      <c r="H226" s="54">
        <f t="shared" si="20"/>
        <v>0</v>
      </c>
      <c r="I226" s="132"/>
      <c r="J226" s="59"/>
      <c r="K226" s="126"/>
    </row>
    <row r="227" spans="1:11" ht="33.75" customHeight="1">
      <c r="A227" s="109" t="s">
        <v>48</v>
      </c>
      <c r="B227" s="8" t="s">
        <v>43</v>
      </c>
      <c r="C227" s="111" t="s">
        <v>451</v>
      </c>
      <c r="D227" s="54">
        <v>1429.5119999999999</v>
      </c>
      <c r="E227" s="54">
        <v>1429.5119999999999</v>
      </c>
      <c r="F227" s="54">
        <v>1429.5119999999999</v>
      </c>
      <c r="G227" s="54">
        <f t="shared" si="19"/>
        <v>0</v>
      </c>
      <c r="H227" s="54">
        <f t="shared" si="20"/>
        <v>0</v>
      </c>
      <c r="I227" s="132">
        <f t="shared" si="30"/>
        <v>1</v>
      </c>
      <c r="J227" s="59"/>
      <c r="K227" s="126"/>
    </row>
    <row r="228" spans="1:11" ht="32.25" customHeight="1">
      <c r="A228" s="109" t="s">
        <v>49</v>
      </c>
      <c r="B228" s="8" t="s">
        <v>43</v>
      </c>
      <c r="C228" s="111" t="s">
        <v>452</v>
      </c>
      <c r="D228" s="54">
        <v>604.04100000000005</v>
      </c>
      <c r="E228" s="54">
        <v>604.04100000000005</v>
      </c>
      <c r="F228" s="54">
        <v>604.04100000000005</v>
      </c>
      <c r="G228" s="54">
        <f t="shared" si="19"/>
        <v>0</v>
      </c>
      <c r="H228" s="54">
        <f t="shared" si="20"/>
        <v>0</v>
      </c>
      <c r="I228" s="132">
        <f t="shared" si="30"/>
        <v>1</v>
      </c>
      <c r="J228" s="59"/>
      <c r="K228" s="126"/>
    </row>
    <row r="229" spans="1:11" ht="38.25" customHeight="1">
      <c r="A229" s="109" t="s">
        <v>50</v>
      </c>
      <c r="B229" s="8" t="s">
        <v>43</v>
      </c>
      <c r="C229" s="111" t="s">
        <v>453</v>
      </c>
      <c r="D229" s="54">
        <v>582.84</v>
      </c>
      <c r="E229" s="54">
        <v>582.84</v>
      </c>
      <c r="F229" s="54">
        <v>582.84</v>
      </c>
      <c r="G229" s="54">
        <f t="shared" si="19"/>
        <v>0</v>
      </c>
      <c r="H229" s="54">
        <f t="shared" si="20"/>
        <v>0</v>
      </c>
      <c r="I229" s="132">
        <f t="shared" si="30"/>
        <v>1</v>
      </c>
      <c r="J229" s="59"/>
      <c r="K229" s="126"/>
    </row>
    <row r="230" spans="1:11" ht="37.5" customHeight="1">
      <c r="A230" s="109" t="s">
        <v>51</v>
      </c>
      <c r="B230" s="8" t="s">
        <v>43</v>
      </c>
      <c r="C230" s="111" t="s">
        <v>454</v>
      </c>
      <c r="D230" s="54">
        <v>5925.0360000000001</v>
      </c>
      <c r="E230" s="54">
        <v>5925.0360000000001</v>
      </c>
      <c r="F230" s="54">
        <v>5925.0360000000001</v>
      </c>
      <c r="G230" s="54">
        <f t="shared" si="19"/>
        <v>0</v>
      </c>
      <c r="H230" s="54">
        <f t="shared" si="20"/>
        <v>0</v>
      </c>
      <c r="I230" s="132">
        <f t="shared" si="30"/>
        <v>1</v>
      </c>
      <c r="J230" s="59"/>
      <c r="K230" s="126"/>
    </row>
    <row r="231" spans="1:11" ht="36.75" customHeight="1">
      <c r="A231" s="109" t="s">
        <v>444</v>
      </c>
      <c r="B231" s="8" t="s">
        <v>43</v>
      </c>
      <c r="C231" s="111" t="s">
        <v>455</v>
      </c>
      <c r="D231" s="54">
        <v>3967.4166399999999</v>
      </c>
      <c r="E231" s="54">
        <v>3967.4166399999999</v>
      </c>
      <c r="F231" s="54">
        <v>3967.4166399999999</v>
      </c>
      <c r="G231" s="54">
        <f t="shared" si="19"/>
        <v>0</v>
      </c>
      <c r="H231" s="54">
        <f t="shared" si="20"/>
        <v>0</v>
      </c>
      <c r="I231" s="132">
        <f t="shared" si="30"/>
        <v>1</v>
      </c>
      <c r="J231" s="59"/>
      <c r="K231" s="126"/>
    </row>
    <row r="232" spans="1:11" ht="36.75" customHeight="1">
      <c r="A232" s="109" t="s">
        <v>445</v>
      </c>
      <c r="B232" s="8" t="s">
        <v>43</v>
      </c>
      <c r="C232" s="111" t="s">
        <v>456</v>
      </c>
      <c r="D232" s="54">
        <v>267.81900000000002</v>
      </c>
      <c r="E232" s="54">
        <v>267.81900000000002</v>
      </c>
      <c r="F232" s="54">
        <v>267.81900000000002</v>
      </c>
      <c r="G232" s="54">
        <f t="shared" ref="G232:G234" si="31">E232-F232</f>
        <v>0</v>
      </c>
      <c r="H232" s="54">
        <f t="shared" ref="H232:H234" si="32">D232-F232</f>
        <v>0</v>
      </c>
      <c r="I232" s="132">
        <f t="shared" si="30"/>
        <v>1</v>
      </c>
      <c r="J232" s="59"/>
      <c r="K232" s="126"/>
    </row>
    <row r="233" spans="1:11" ht="67.5" customHeight="1">
      <c r="A233" s="119" t="s">
        <v>1085</v>
      </c>
      <c r="B233" s="8" t="s">
        <v>43</v>
      </c>
      <c r="C233" s="111" t="s">
        <v>1086</v>
      </c>
      <c r="D233" s="54">
        <v>5538.21</v>
      </c>
      <c r="E233" s="54">
        <v>5538.21</v>
      </c>
      <c r="F233" s="54">
        <v>5538.21</v>
      </c>
      <c r="G233" s="54">
        <f t="shared" si="31"/>
        <v>0</v>
      </c>
      <c r="H233" s="54">
        <f t="shared" si="32"/>
        <v>0</v>
      </c>
      <c r="I233" s="132">
        <f t="shared" si="30"/>
        <v>1</v>
      </c>
      <c r="J233" s="59"/>
      <c r="K233" s="126"/>
    </row>
    <row r="234" spans="1:11" ht="125.25" customHeight="1">
      <c r="A234" s="130" t="s">
        <v>1178</v>
      </c>
      <c r="B234" s="8" t="s">
        <v>43</v>
      </c>
      <c r="C234" s="111" t="s">
        <v>1177</v>
      </c>
      <c r="D234" s="54">
        <v>31837.512500000001</v>
      </c>
      <c r="E234" s="54">
        <v>31837.512500000001</v>
      </c>
      <c r="F234" s="54">
        <v>31837.512500000001</v>
      </c>
      <c r="G234" s="54">
        <f t="shared" si="31"/>
        <v>0</v>
      </c>
      <c r="H234" s="54">
        <f t="shared" si="32"/>
        <v>0</v>
      </c>
      <c r="I234" s="132">
        <f t="shared" si="30"/>
        <v>1</v>
      </c>
      <c r="J234" s="59"/>
      <c r="K234" s="126"/>
    </row>
    <row r="235" spans="1:11" s="36" customFormat="1" ht="63.75" customHeight="1">
      <c r="A235" s="205" t="s">
        <v>457</v>
      </c>
      <c r="B235" s="206"/>
      <c r="C235" s="206"/>
      <c r="D235" s="206"/>
      <c r="E235" s="206"/>
      <c r="F235" s="206"/>
      <c r="G235" s="206"/>
      <c r="H235" s="206"/>
      <c r="I235" s="206"/>
      <c r="J235" s="147" t="s">
        <v>1199</v>
      </c>
      <c r="K235" s="147" t="s">
        <v>1219</v>
      </c>
    </row>
    <row r="236" spans="1:11" s="73" customFormat="1" ht="18.75">
      <c r="A236" s="81" t="s">
        <v>2</v>
      </c>
      <c r="B236" s="78"/>
      <c r="C236" s="75" t="s">
        <v>164</v>
      </c>
      <c r="D236" s="72">
        <f>D238+D261</f>
        <v>33503.565770000001</v>
      </c>
      <c r="E236" s="72">
        <f>E238+E261</f>
        <v>33501.256070000003</v>
      </c>
      <c r="F236" s="72">
        <f>F238+F261</f>
        <v>33501.256070000003</v>
      </c>
      <c r="G236" s="72">
        <f t="shared" ref="G236:G271" si="33">E236-F236</f>
        <v>0</v>
      </c>
      <c r="H236" s="72">
        <f t="shared" ref="H236:H271" si="34">D236-F236</f>
        <v>2.3096999999979744</v>
      </c>
      <c r="I236" s="136">
        <f>F236/D236</f>
        <v>0.99993106106926488</v>
      </c>
      <c r="J236" s="148"/>
      <c r="K236" s="126"/>
    </row>
    <row r="237" spans="1:11" ht="15.75">
      <c r="A237" s="31" t="s">
        <v>9</v>
      </c>
      <c r="B237" s="18"/>
      <c r="C237" s="18"/>
      <c r="D237" s="26"/>
      <c r="E237" s="26"/>
      <c r="F237" s="26"/>
      <c r="G237" s="26"/>
      <c r="H237" s="26"/>
      <c r="I237" s="26"/>
      <c r="J237" s="149"/>
      <c r="K237" s="126"/>
    </row>
    <row r="238" spans="1:11" s="34" customFormat="1" ht="47.25">
      <c r="A238" s="37" t="s">
        <v>53</v>
      </c>
      <c r="B238" s="33"/>
      <c r="C238" s="33" t="s">
        <v>54</v>
      </c>
      <c r="D238" s="53">
        <f>SUM(D239:D260)</f>
        <v>33094.778780000001</v>
      </c>
      <c r="E238" s="53">
        <f>SUM(E239:E260)</f>
        <v>33092.469080000003</v>
      </c>
      <c r="F238" s="53">
        <f>SUM(F239:F260)</f>
        <v>33092.469080000003</v>
      </c>
      <c r="G238" s="53">
        <f t="shared" si="33"/>
        <v>0</v>
      </c>
      <c r="H238" s="53">
        <f t="shared" si="34"/>
        <v>2.3096999999979744</v>
      </c>
      <c r="I238" s="133">
        <f t="shared" ref="I238:I271" si="35">F238/D238</f>
        <v>0.99993020953500389</v>
      </c>
      <c r="J238" s="141" t="s">
        <v>1200</v>
      </c>
      <c r="K238" s="156" t="s">
        <v>1217</v>
      </c>
    </row>
    <row r="239" spans="1:11" ht="66" customHeight="1">
      <c r="A239" s="109" t="s">
        <v>156</v>
      </c>
      <c r="B239" s="111" t="s">
        <v>43</v>
      </c>
      <c r="C239" s="111" t="s">
        <v>468</v>
      </c>
      <c r="D239" s="54">
        <v>19.752210000000002</v>
      </c>
      <c r="E239" s="54">
        <v>17.562349999999999</v>
      </c>
      <c r="F239" s="54">
        <v>17.562349999999999</v>
      </c>
      <c r="G239" s="54">
        <f t="shared" si="33"/>
        <v>0</v>
      </c>
      <c r="H239" s="54">
        <f t="shared" si="34"/>
        <v>2.189860000000003</v>
      </c>
      <c r="I239" s="132">
        <f t="shared" si="35"/>
        <v>0.88913341848836136</v>
      </c>
      <c r="J239" s="54"/>
      <c r="K239" s="126"/>
    </row>
    <row r="240" spans="1:11" ht="31.5" hidden="1">
      <c r="A240" s="109" t="s">
        <v>458</v>
      </c>
      <c r="B240" s="111" t="s">
        <v>43</v>
      </c>
      <c r="C240" s="111" t="s">
        <v>469</v>
      </c>
      <c r="D240" s="54">
        <v>0</v>
      </c>
      <c r="E240" s="54">
        <v>0</v>
      </c>
      <c r="F240" s="54">
        <v>0</v>
      </c>
      <c r="G240" s="54">
        <f t="shared" si="33"/>
        <v>0</v>
      </c>
      <c r="H240" s="54">
        <f t="shared" si="34"/>
        <v>0</v>
      </c>
      <c r="I240" s="132"/>
      <c r="J240" s="54"/>
      <c r="K240" s="126"/>
    </row>
    <row r="241" spans="1:13" ht="47.25" hidden="1">
      <c r="A241" s="109" t="s">
        <v>459</v>
      </c>
      <c r="B241" s="111" t="s">
        <v>43</v>
      </c>
      <c r="C241" s="111" t="s">
        <v>470</v>
      </c>
      <c r="D241" s="54">
        <v>0</v>
      </c>
      <c r="E241" s="54">
        <v>0</v>
      </c>
      <c r="F241" s="54">
        <v>0</v>
      </c>
      <c r="G241" s="54">
        <f t="shared" ref="G241:G260" si="36">E241-F241</f>
        <v>0</v>
      </c>
      <c r="H241" s="54">
        <f t="shared" ref="H241:H260" si="37">D241-F241</f>
        <v>0</v>
      </c>
      <c r="I241" s="132"/>
      <c r="J241" s="54"/>
      <c r="K241" s="126"/>
    </row>
    <row r="242" spans="1:13" ht="31.5" hidden="1">
      <c r="A242" s="109" t="s">
        <v>460</v>
      </c>
      <c r="B242" s="111" t="s">
        <v>43</v>
      </c>
      <c r="C242" s="111" t="s">
        <v>471</v>
      </c>
      <c r="D242" s="54">
        <v>0</v>
      </c>
      <c r="E242" s="54">
        <v>0</v>
      </c>
      <c r="F242" s="54">
        <v>0</v>
      </c>
      <c r="G242" s="54">
        <f t="shared" si="36"/>
        <v>0</v>
      </c>
      <c r="H242" s="54">
        <f t="shared" si="37"/>
        <v>0</v>
      </c>
      <c r="I242" s="132"/>
      <c r="J242" s="54"/>
      <c r="K242" s="126"/>
    </row>
    <row r="243" spans="1:13" ht="40.5" customHeight="1">
      <c r="A243" s="109" t="s">
        <v>461</v>
      </c>
      <c r="B243" s="111" t="s">
        <v>43</v>
      </c>
      <c r="C243" s="111" t="s">
        <v>472</v>
      </c>
      <c r="D243" s="54">
        <v>99.96866</v>
      </c>
      <c r="E243" s="54">
        <v>99.966660000000005</v>
      </c>
      <c r="F243" s="54">
        <v>99.966660000000005</v>
      </c>
      <c r="G243" s="54">
        <f t="shared" si="36"/>
        <v>0</v>
      </c>
      <c r="H243" s="54">
        <f t="shared" si="37"/>
        <v>1.9999999999953388E-3</v>
      </c>
      <c r="I243" s="132">
        <f t="shared" si="35"/>
        <v>0.99997999373003499</v>
      </c>
      <c r="J243" s="54"/>
      <c r="K243" s="126"/>
    </row>
    <row r="244" spans="1:13" ht="36" customHeight="1">
      <c r="A244" s="109" t="s">
        <v>462</v>
      </c>
      <c r="B244" s="111" t="s">
        <v>43</v>
      </c>
      <c r="C244" s="111" t="s">
        <v>473</v>
      </c>
      <c r="D244" s="54">
        <v>51.74</v>
      </c>
      <c r="E244" s="54">
        <v>51.74</v>
      </c>
      <c r="F244" s="54">
        <v>51.74</v>
      </c>
      <c r="G244" s="54">
        <f t="shared" si="36"/>
        <v>0</v>
      </c>
      <c r="H244" s="54">
        <f t="shared" si="37"/>
        <v>0</v>
      </c>
      <c r="I244" s="132">
        <f t="shared" si="35"/>
        <v>1</v>
      </c>
      <c r="J244" s="54"/>
      <c r="K244" s="126"/>
    </row>
    <row r="245" spans="1:13" ht="69.75" customHeight="1">
      <c r="A245" s="110" t="s">
        <v>245</v>
      </c>
      <c r="B245" s="111" t="s">
        <v>43</v>
      </c>
      <c r="C245" s="111" t="s">
        <v>474</v>
      </c>
      <c r="D245" s="54">
        <v>1</v>
      </c>
      <c r="E245" s="54">
        <v>0.88216000000000006</v>
      </c>
      <c r="F245" s="54">
        <v>0.88216000000000006</v>
      </c>
      <c r="G245" s="54">
        <f t="shared" si="36"/>
        <v>0</v>
      </c>
      <c r="H245" s="54">
        <f t="shared" si="37"/>
        <v>0.11783999999999994</v>
      </c>
      <c r="I245" s="132">
        <f t="shared" si="35"/>
        <v>0.88216000000000006</v>
      </c>
      <c r="J245" s="54"/>
      <c r="K245" s="126"/>
    </row>
    <row r="246" spans="1:13" ht="23.25" customHeight="1">
      <c r="A246" s="109" t="s">
        <v>55</v>
      </c>
      <c r="B246" s="111" t="s">
        <v>43</v>
      </c>
      <c r="C246" s="111" t="s">
        <v>475</v>
      </c>
      <c r="D246" s="54">
        <v>25774.00663</v>
      </c>
      <c r="E246" s="54">
        <v>25774.00663</v>
      </c>
      <c r="F246" s="54">
        <v>25774.00663</v>
      </c>
      <c r="G246" s="54">
        <f t="shared" si="36"/>
        <v>0</v>
      </c>
      <c r="H246" s="54">
        <f t="shared" si="37"/>
        <v>0</v>
      </c>
      <c r="I246" s="132">
        <f t="shared" si="35"/>
        <v>1</v>
      </c>
      <c r="J246" s="54"/>
      <c r="K246" s="126"/>
      <c r="M246" s="68">
        <f>E246:E260+H243</f>
        <v>25774.00863</v>
      </c>
    </row>
    <row r="247" spans="1:13" ht="31.5">
      <c r="A247" s="109" t="s">
        <v>248</v>
      </c>
      <c r="B247" s="111" t="s">
        <v>43</v>
      </c>
      <c r="C247" s="111" t="s">
        <v>476</v>
      </c>
      <c r="D247" s="54">
        <v>131.19999999999999</v>
      </c>
      <c r="E247" s="54">
        <v>131.19999999999999</v>
      </c>
      <c r="F247" s="54">
        <v>131.19999999999999</v>
      </c>
      <c r="G247" s="54">
        <f t="shared" si="36"/>
        <v>0</v>
      </c>
      <c r="H247" s="54">
        <f t="shared" si="37"/>
        <v>0</v>
      </c>
      <c r="I247" s="132">
        <f t="shared" si="35"/>
        <v>1</v>
      </c>
      <c r="J247" s="54"/>
      <c r="K247" s="126"/>
      <c r="M247" s="4">
        <f>25873.98+17.56</f>
        <v>25891.54</v>
      </c>
    </row>
    <row r="248" spans="1:13" ht="24.75" customHeight="1">
      <c r="A248" s="109" t="s">
        <v>463</v>
      </c>
      <c r="B248" s="111" t="s">
        <v>43</v>
      </c>
      <c r="C248" s="111" t="s">
        <v>477</v>
      </c>
      <c r="D248" s="54">
        <v>148.315</v>
      </c>
      <c r="E248" s="54">
        <v>148.315</v>
      </c>
      <c r="F248" s="54">
        <v>148.315</v>
      </c>
      <c r="G248" s="54">
        <f t="shared" si="36"/>
        <v>0</v>
      </c>
      <c r="H248" s="54">
        <f t="shared" si="37"/>
        <v>0</v>
      </c>
      <c r="I248" s="132">
        <f t="shared" si="35"/>
        <v>1</v>
      </c>
      <c r="J248" s="54"/>
      <c r="K248" s="126"/>
    </row>
    <row r="249" spans="1:13" ht="19.5" customHeight="1">
      <c r="A249" s="109" t="s">
        <v>251</v>
      </c>
      <c r="B249" s="111" t="s">
        <v>43</v>
      </c>
      <c r="C249" s="111" t="s">
        <v>478</v>
      </c>
      <c r="D249" s="54">
        <v>256.05081000000001</v>
      </c>
      <c r="E249" s="54">
        <v>256.05081000000001</v>
      </c>
      <c r="F249" s="54">
        <v>256.05081000000001</v>
      </c>
      <c r="G249" s="54">
        <f t="shared" si="36"/>
        <v>0</v>
      </c>
      <c r="H249" s="54">
        <f t="shared" si="37"/>
        <v>0</v>
      </c>
      <c r="I249" s="132">
        <f t="shared" si="35"/>
        <v>1</v>
      </c>
      <c r="J249" s="54"/>
      <c r="K249" s="126"/>
    </row>
    <row r="250" spans="1:13" ht="26.25" customHeight="1">
      <c r="A250" s="109" t="s">
        <v>252</v>
      </c>
      <c r="B250" s="111" t="s">
        <v>43</v>
      </c>
      <c r="C250" s="111" t="s">
        <v>479</v>
      </c>
      <c r="D250" s="54">
        <v>0.95520000000000005</v>
      </c>
      <c r="E250" s="54">
        <v>0.95520000000000005</v>
      </c>
      <c r="F250" s="54">
        <v>0.95520000000000005</v>
      </c>
      <c r="G250" s="54">
        <f t="shared" si="36"/>
        <v>0</v>
      </c>
      <c r="H250" s="54">
        <f t="shared" si="37"/>
        <v>0</v>
      </c>
      <c r="I250" s="132">
        <f t="shared" si="35"/>
        <v>1</v>
      </c>
      <c r="J250" s="54"/>
      <c r="K250" s="126"/>
    </row>
    <row r="251" spans="1:13" ht="25.5" customHeight="1">
      <c r="A251" s="109" t="s">
        <v>253</v>
      </c>
      <c r="B251" s="111" t="s">
        <v>43</v>
      </c>
      <c r="C251" s="111" t="s">
        <v>480</v>
      </c>
      <c r="D251" s="54">
        <v>36.781999999999996</v>
      </c>
      <c r="E251" s="54">
        <v>36.781999999999996</v>
      </c>
      <c r="F251" s="54">
        <v>36.781999999999996</v>
      </c>
      <c r="G251" s="54">
        <f t="shared" si="36"/>
        <v>0</v>
      </c>
      <c r="H251" s="54">
        <f t="shared" si="37"/>
        <v>0</v>
      </c>
      <c r="I251" s="132">
        <f t="shared" si="35"/>
        <v>1</v>
      </c>
      <c r="J251" s="54"/>
      <c r="K251" s="126"/>
    </row>
    <row r="252" spans="1:13" ht="27" customHeight="1">
      <c r="A252" s="109" t="s">
        <v>464</v>
      </c>
      <c r="B252" s="111" t="s">
        <v>43</v>
      </c>
      <c r="C252" s="111" t="s">
        <v>481</v>
      </c>
      <c r="D252" s="54">
        <v>52.647649999999999</v>
      </c>
      <c r="E252" s="54">
        <v>52.647649999999999</v>
      </c>
      <c r="F252" s="54">
        <v>52.647649999999999</v>
      </c>
      <c r="G252" s="54">
        <f t="shared" si="36"/>
        <v>0</v>
      </c>
      <c r="H252" s="54">
        <f t="shared" si="37"/>
        <v>0</v>
      </c>
      <c r="I252" s="132">
        <f t="shared" si="35"/>
        <v>1</v>
      </c>
      <c r="J252" s="54"/>
      <c r="K252" s="126"/>
    </row>
    <row r="253" spans="1:13" ht="22.5" customHeight="1">
      <c r="A253" s="109" t="s">
        <v>263</v>
      </c>
      <c r="B253" s="111" t="s">
        <v>43</v>
      </c>
      <c r="C253" s="111" t="s">
        <v>482</v>
      </c>
      <c r="D253" s="54">
        <v>372.49</v>
      </c>
      <c r="E253" s="54">
        <v>372.49</v>
      </c>
      <c r="F253" s="54">
        <v>372.49</v>
      </c>
      <c r="G253" s="54">
        <f t="shared" si="36"/>
        <v>0</v>
      </c>
      <c r="H253" s="54">
        <f t="shared" si="37"/>
        <v>0</v>
      </c>
      <c r="I253" s="132">
        <f t="shared" si="35"/>
        <v>1</v>
      </c>
      <c r="J253" s="54"/>
      <c r="K253" s="126"/>
    </row>
    <row r="254" spans="1:13" ht="23.25" customHeight="1">
      <c r="A254" s="109" t="s">
        <v>254</v>
      </c>
      <c r="B254" s="111" t="s">
        <v>43</v>
      </c>
      <c r="C254" s="111" t="s">
        <v>483</v>
      </c>
      <c r="D254" s="54">
        <v>89.72</v>
      </c>
      <c r="E254" s="54">
        <v>89.72</v>
      </c>
      <c r="F254" s="54">
        <v>89.72</v>
      </c>
      <c r="G254" s="54">
        <f t="shared" si="36"/>
        <v>0</v>
      </c>
      <c r="H254" s="54">
        <f t="shared" si="37"/>
        <v>0</v>
      </c>
      <c r="I254" s="132">
        <f t="shared" si="35"/>
        <v>1</v>
      </c>
      <c r="J254" s="54"/>
      <c r="K254" s="126"/>
    </row>
    <row r="255" spans="1:13" ht="23.25" customHeight="1">
      <c r="A255" s="109" t="s">
        <v>465</v>
      </c>
      <c r="B255" s="111" t="s">
        <v>43</v>
      </c>
      <c r="C255" s="111" t="s">
        <v>484</v>
      </c>
      <c r="D255" s="54">
        <v>2984.68786</v>
      </c>
      <c r="E255" s="54">
        <v>2984.68786</v>
      </c>
      <c r="F255" s="54">
        <v>2984.68786</v>
      </c>
      <c r="G255" s="54">
        <f t="shared" si="36"/>
        <v>0</v>
      </c>
      <c r="H255" s="54">
        <f t="shared" si="37"/>
        <v>0</v>
      </c>
      <c r="I255" s="132">
        <f t="shared" si="35"/>
        <v>1</v>
      </c>
      <c r="J255" s="54"/>
      <c r="K255" s="126"/>
    </row>
    <row r="256" spans="1:13" ht="36" customHeight="1">
      <c r="A256" s="109" t="s">
        <v>248</v>
      </c>
      <c r="B256" s="111" t="s">
        <v>43</v>
      </c>
      <c r="C256" s="111" t="s">
        <v>485</v>
      </c>
      <c r="D256" s="54">
        <v>208.86546999999999</v>
      </c>
      <c r="E256" s="54">
        <v>208.86546999999999</v>
      </c>
      <c r="F256" s="54">
        <v>208.86546999999999</v>
      </c>
      <c r="G256" s="54">
        <f t="shared" si="36"/>
        <v>0</v>
      </c>
      <c r="H256" s="54">
        <f t="shared" si="37"/>
        <v>0</v>
      </c>
      <c r="I256" s="132">
        <f t="shared" si="35"/>
        <v>1</v>
      </c>
      <c r="J256" s="54"/>
      <c r="K256" s="126"/>
    </row>
    <row r="257" spans="1:12" ht="15.75" hidden="1">
      <c r="A257" s="109" t="s">
        <v>463</v>
      </c>
      <c r="B257" s="111" t="s">
        <v>43</v>
      </c>
      <c r="C257" s="111" t="s">
        <v>486</v>
      </c>
      <c r="D257" s="54">
        <v>0</v>
      </c>
      <c r="E257" s="54">
        <v>0</v>
      </c>
      <c r="F257" s="54">
        <v>0</v>
      </c>
      <c r="G257" s="54">
        <f t="shared" si="36"/>
        <v>0</v>
      </c>
      <c r="H257" s="54">
        <f t="shared" si="37"/>
        <v>0</v>
      </c>
      <c r="I257" s="132"/>
      <c r="J257" s="54"/>
      <c r="K257" s="126"/>
    </row>
    <row r="258" spans="1:12" ht="22.5" customHeight="1">
      <c r="A258" s="109" t="s">
        <v>464</v>
      </c>
      <c r="B258" s="111" t="s">
        <v>43</v>
      </c>
      <c r="C258" s="111" t="s">
        <v>1087</v>
      </c>
      <c r="D258" s="54">
        <v>2.5</v>
      </c>
      <c r="E258" s="54">
        <v>2.5</v>
      </c>
      <c r="F258" s="54">
        <v>2.5</v>
      </c>
      <c r="G258" s="54">
        <f t="shared" si="36"/>
        <v>0</v>
      </c>
      <c r="H258" s="54">
        <f t="shared" si="37"/>
        <v>0</v>
      </c>
      <c r="I258" s="132">
        <f t="shared" si="35"/>
        <v>1</v>
      </c>
      <c r="J258" s="54"/>
      <c r="K258" s="126"/>
    </row>
    <row r="259" spans="1:12" ht="82.5" customHeight="1">
      <c r="A259" s="110" t="s">
        <v>466</v>
      </c>
      <c r="B259" s="111" t="s">
        <v>43</v>
      </c>
      <c r="C259" s="111" t="s">
        <v>487</v>
      </c>
      <c r="D259" s="54">
        <v>240.75684999999999</v>
      </c>
      <c r="E259" s="54">
        <v>240.75684999999999</v>
      </c>
      <c r="F259" s="54">
        <v>240.75684999999999</v>
      </c>
      <c r="G259" s="54">
        <f t="shared" si="36"/>
        <v>0</v>
      </c>
      <c r="H259" s="54">
        <f t="shared" si="37"/>
        <v>0</v>
      </c>
      <c r="I259" s="132">
        <f t="shared" si="35"/>
        <v>1</v>
      </c>
      <c r="J259" s="54"/>
      <c r="K259" s="126"/>
    </row>
    <row r="260" spans="1:12" ht="87.75" customHeight="1">
      <c r="A260" s="110" t="s">
        <v>467</v>
      </c>
      <c r="B260" s="111" t="s">
        <v>43</v>
      </c>
      <c r="C260" s="111" t="s">
        <v>488</v>
      </c>
      <c r="D260" s="54">
        <v>2623.3404399999999</v>
      </c>
      <c r="E260" s="54">
        <v>2623.3404399999999</v>
      </c>
      <c r="F260" s="54">
        <v>2623.3404399999999</v>
      </c>
      <c r="G260" s="54">
        <f t="shared" si="36"/>
        <v>0</v>
      </c>
      <c r="H260" s="54">
        <f t="shared" si="37"/>
        <v>0</v>
      </c>
      <c r="I260" s="132">
        <f t="shared" si="35"/>
        <v>1</v>
      </c>
      <c r="J260" s="54"/>
      <c r="K260" s="126"/>
    </row>
    <row r="261" spans="1:12" s="34" customFormat="1" ht="47.25">
      <c r="A261" s="37" t="s">
        <v>1167</v>
      </c>
      <c r="B261" s="35"/>
      <c r="C261" s="33" t="s">
        <v>183</v>
      </c>
      <c r="D261" s="53">
        <f>SUM(D262:D271)</f>
        <v>408.78698999999995</v>
      </c>
      <c r="E261" s="53">
        <f>SUM(E262:E271)</f>
        <v>408.78698999999995</v>
      </c>
      <c r="F261" s="53">
        <f>SUM(F262:F271)</f>
        <v>408.78698999999995</v>
      </c>
      <c r="G261" s="53">
        <f t="shared" si="33"/>
        <v>0</v>
      </c>
      <c r="H261" s="53">
        <f t="shared" si="34"/>
        <v>0</v>
      </c>
      <c r="I261" s="133">
        <f t="shared" si="35"/>
        <v>1</v>
      </c>
      <c r="J261" s="141" t="s">
        <v>1197</v>
      </c>
      <c r="K261" s="156" t="s">
        <v>1217</v>
      </c>
      <c r="L261" s="40"/>
    </row>
    <row r="262" spans="1:12" ht="15.75" hidden="1">
      <c r="A262" s="109" t="s">
        <v>489</v>
      </c>
      <c r="B262" s="7" t="s">
        <v>43</v>
      </c>
      <c r="C262" s="111" t="s">
        <v>494</v>
      </c>
      <c r="D262" s="54">
        <v>0</v>
      </c>
      <c r="E262" s="54">
        <v>0</v>
      </c>
      <c r="F262" s="54">
        <v>0</v>
      </c>
      <c r="G262" s="54">
        <f t="shared" si="33"/>
        <v>0</v>
      </c>
      <c r="H262" s="54">
        <f t="shared" si="34"/>
        <v>0</v>
      </c>
      <c r="I262" s="132"/>
      <c r="J262" s="54"/>
      <c r="K262" s="126"/>
      <c r="L262" s="12"/>
    </row>
    <row r="263" spans="1:12" ht="15.75" hidden="1">
      <c r="A263" s="109" t="s">
        <v>56</v>
      </c>
      <c r="B263" s="7" t="s">
        <v>43</v>
      </c>
      <c r="C263" s="111" t="s">
        <v>495</v>
      </c>
      <c r="D263" s="54">
        <v>0</v>
      </c>
      <c r="E263" s="54">
        <v>0</v>
      </c>
      <c r="F263" s="54">
        <v>0</v>
      </c>
      <c r="G263" s="54">
        <f t="shared" si="33"/>
        <v>0</v>
      </c>
      <c r="H263" s="54">
        <f t="shared" si="34"/>
        <v>0</v>
      </c>
      <c r="I263" s="132"/>
      <c r="J263" s="54"/>
      <c r="K263" s="126"/>
      <c r="L263" s="12"/>
    </row>
    <row r="264" spans="1:12" ht="34.5" customHeight="1">
      <c r="A264" s="109" t="s">
        <v>57</v>
      </c>
      <c r="B264" s="7" t="s">
        <v>43</v>
      </c>
      <c r="C264" s="111" t="s">
        <v>496</v>
      </c>
      <c r="D264" s="54">
        <v>90</v>
      </c>
      <c r="E264" s="54">
        <v>90</v>
      </c>
      <c r="F264" s="54">
        <v>90</v>
      </c>
      <c r="G264" s="54">
        <f t="shared" si="33"/>
        <v>0</v>
      </c>
      <c r="H264" s="54">
        <f t="shared" si="34"/>
        <v>0</v>
      </c>
      <c r="I264" s="132">
        <f t="shared" si="35"/>
        <v>1</v>
      </c>
      <c r="J264" s="54"/>
      <c r="K264" s="126"/>
      <c r="L264" s="12"/>
    </row>
    <row r="265" spans="1:12" ht="18.75" customHeight="1">
      <c r="A265" s="109" t="s">
        <v>5</v>
      </c>
      <c r="B265" s="7" t="s">
        <v>43</v>
      </c>
      <c r="C265" s="111" t="s">
        <v>497</v>
      </c>
      <c r="D265" s="54">
        <v>70</v>
      </c>
      <c r="E265" s="54">
        <v>70</v>
      </c>
      <c r="F265" s="54">
        <v>70</v>
      </c>
      <c r="G265" s="54">
        <f t="shared" si="33"/>
        <v>0</v>
      </c>
      <c r="H265" s="54">
        <f t="shared" si="34"/>
        <v>0</v>
      </c>
      <c r="I265" s="132">
        <f t="shared" si="35"/>
        <v>1</v>
      </c>
      <c r="J265" s="54"/>
      <c r="K265" s="126"/>
      <c r="L265" s="12"/>
    </row>
    <row r="266" spans="1:12" ht="31.5" hidden="1">
      <c r="A266" s="109" t="s">
        <v>490</v>
      </c>
      <c r="B266" s="7" t="s">
        <v>43</v>
      </c>
      <c r="C266" s="111" t="s">
        <v>498</v>
      </c>
      <c r="D266" s="54">
        <v>0</v>
      </c>
      <c r="E266" s="54">
        <v>0</v>
      </c>
      <c r="F266" s="54">
        <v>0</v>
      </c>
      <c r="G266" s="54">
        <f t="shared" si="33"/>
        <v>0</v>
      </c>
      <c r="H266" s="54">
        <f t="shared" si="34"/>
        <v>0</v>
      </c>
      <c r="I266" s="132"/>
      <c r="J266" s="54"/>
      <c r="K266" s="126"/>
      <c r="L266" s="12"/>
    </row>
    <row r="267" spans="1:12" ht="37.5" customHeight="1">
      <c r="A267" s="109" t="s">
        <v>58</v>
      </c>
      <c r="B267" s="7" t="s">
        <v>43</v>
      </c>
      <c r="C267" s="111" t="s">
        <v>499</v>
      </c>
      <c r="D267" s="54">
        <v>99.808970000000002</v>
      </c>
      <c r="E267" s="54">
        <v>99.808970000000002</v>
      </c>
      <c r="F267" s="54">
        <v>99.808970000000002</v>
      </c>
      <c r="G267" s="54">
        <f t="shared" si="33"/>
        <v>0</v>
      </c>
      <c r="H267" s="54">
        <f t="shared" si="34"/>
        <v>0</v>
      </c>
      <c r="I267" s="132">
        <f t="shared" si="35"/>
        <v>1</v>
      </c>
      <c r="J267" s="54"/>
      <c r="K267" s="126"/>
      <c r="L267" s="12"/>
    </row>
    <row r="268" spans="1:12" ht="15.75" hidden="1">
      <c r="A268" s="109" t="s">
        <v>491</v>
      </c>
      <c r="B268" s="7" t="s">
        <v>43</v>
      </c>
      <c r="C268" s="111" t="s">
        <v>500</v>
      </c>
      <c r="D268" s="54">
        <v>0</v>
      </c>
      <c r="E268" s="54">
        <v>0</v>
      </c>
      <c r="F268" s="54">
        <v>0</v>
      </c>
      <c r="G268" s="54">
        <f t="shared" si="33"/>
        <v>0</v>
      </c>
      <c r="H268" s="54">
        <f t="shared" si="34"/>
        <v>0</v>
      </c>
      <c r="I268" s="132"/>
      <c r="J268" s="54"/>
      <c r="K268" s="126"/>
      <c r="L268" s="12"/>
    </row>
    <row r="269" spans="1:12" ht="31.5" hidden="1">
      <c r="A269" s="109" t="s">
        <v>59</v>
      </c>
      <c r="B269" s="7" t="s">
        <v>43</v>
      </c>
      <c r="C269" s="111" t="s">
        <v>501</v>
      </c>
      <c r="D269" s="54">
        <v>0</v>
      </c>
      <c r="E269" s="54">
        <v>0</v>
      </c>
      <c r="F269" s="54">
        <v>0</v>
      </c>
      <c r="G269" s="54">
        <f t="shared" si="33"/>
        <v>0</v>
      </c>
      <c r="H269" s="54">
        <f t="shared" si="34"/>
        <v>0</v>
      </c>
      <c r="I269" s="132"/>
      <c r="J269" s="54"/>
      <c r="K269" s="126"/>
      <c r="L269" s="12"/>
    </row>
    <row r="270" spans="1:12" ht="31.5" hidden="1">
      <c r="A270" s="109" t="s">
        <v>492</v>
      </c>
      <c r="B270" s="7" t="s">
        <v>43</v>
      </c>
      <c r="C270" s="111" t="s">
        <v>502</v>
      </c>
      <c r="D270" s="54">
        <v>0</v>
      </c>
      <c r="E270" s="54">
        <v>0</v>
      </c>
      <c r="F270" s="54">
        <v>0</v>
      </c>
      <c r="G270" s="54">
        <f t="shared" si="33"/>
        <v>0</v>
      </c>
      <c r="H270" s="54">
        <f t="shared" si="34"/>
        <v>0</v>
      </c>
      <c r="I270" s="132"/>
      <c r="J270" s="54"/>
      <c r="K270" s="126"/>
      <c r="L270" s="12"/>
    </row>
    <row r="271" spans="1:12" ht="20.25" customHeight="1">
      <c r="A271" s="109" t="s">
        <v>493</v>
      </c>
      <c r="B271" s="7" t="s">
        <v>43</v>
      </c>
      <c r="C271" s="111" t="s">
        <v>503</v>
      </c>
      <c r="D271" s="54">
        <v>148.97801999999999</v>
      </c>
      <c r="E271" s="54">
        <v>148.97801999999999</v>
      </c>
      <c r="F271" s="54">
        <v>148.97801999999999</v>
      </c>
      <c r="G271" s="54">
        <f t="shared" si="33"/>
        <v>0</v>
      </c>
      <c r="H271" s="54">
        <f t="shared" si="34"/>
        <v>0</v>
      </c>
      <c r="I271" s="132">
        <f t="shared" si="35"/>
        <v>1</v>
      </c>
      <c r="J271" s="54"/>
      <c r="K271" s="126"/>
      <c r="L271" s="12"/>
    </row>
    <row r="272" spans="1:12" s="36" customFormat="1" ht="63.75" customHeight="1">
      <c r="A272" s="183" t="s">
        <v>505</v>
      </c>
      <c r="B272" s="188"/>
      <c r="C272" s="188"/>
      <c r="D272" s="188"/>
      <c r="E272" s="188"/>
      <c r="F272" s="188"/>
      <c r="G272" s="188"/>
      <c r="H272" s="188"/>
      <c r="I272" s="188"/>
      <c r="J272" s="147" t="s">
        <v>1199</v>
      </c>
      <c r="K272" s="147" t="s">
        <v>1219</v>
      </c>
      <c r="L272" s="41"/>
    </row>
    <row r="273" spans="1:12" s="73" customFormat="1" ht="18.75">
      <c r="A273" s="81" t="s">
        <v>2</v>
      </c>
      <c r="B273" s="79"/>
      <c r="C273" s="75" t="s">
        <v>184</v>
      </c>
      <c r="D273" s="72">
        <f>D275+D301+D337</f>
        <v>131849.05927000003</v>
      </c>
      <c r="E273" s="72">
        <f>E275+E301+E337</f>
        <v>130287.24695999999</v>
      </c>
      <c r="F273" s="72">
        <f>F275+F301+F337</f>
        <v>130287.24695999999</v>
      </c>
      <c r="G273" s="72">
        <f t="shared" ref="G273:G338" si="38">E273-F273</f>
        <v>0</v>
      </c>
      <c r="H273" s="72">
        <f t="shared" ref="H273:H338" si="39">D273-F273</f>
        <v>1561.8123100000375</v>
      </c>
      <c r="I273" s="136">
        <f>F273/D273</f>
        <v>0.98815454339494557</v>
      </c>
      <c r="J273" s="148"/>
      <c r="K273" s="126"/>
      <c r="L273" s="80"/>
    </row>
    <row r="274" spans="1:12" ht="15.75">
      <c r="A274" s="31" t="s">
        <v>9</v>
      </c>
      <c r="B274" s="20"/>
      <c r="C274" s="20"/>
      <c r="D274" s="26"/>
      <c r="E274" s="26"/>
      <c r="F274" s="26"/>
      <c r="G274" s="26"/>
      <c r="H274" s="26"/>
      <c r="I274" s="26"/>
      <c r="J274" s="149"/>
      <c r="K274" s="126"/>
      <c r="L274" s="12"/>
    </row>
    <row r="275" spans="1:12" s="34" customFormat="1" ht="47.25">
      <c r="A275" s="37" t="s">
        <v>60</v>
      </c>
      <c r="B275" s="35"/>
      <c r="C275" s="33" t="s">
        <v>64</v>
      </c>
      <c r="D275" s="53">
        <f>SUM(D276:D300)</f>
        <v>37303.18778</v>
      </c>
      <c r="E275" s="53">
        <f>SUM(E276:E300)</f>
        <v>36683.922989999999</v>
      </c>
      <c r="F275" s="53">
        <f>SUM(F276:F300)</f>
        <v>36683.922989999999</v>
      </c>
      <c r="G275" s="53">
        <f t="shared" si="38"/>
        <v>0</v>
      </c>
      <c r="H275" s="53">
        <f t="shared" si="39"/>
        <v>619.26479000000108</v>
      </c>
      <c r="I275" s="133">
        <f t="shared" ref="I275:I339" si="40">F275/D275</f>
        <v>0.98339914557296848</v>
      </c>
      <c r="J275" s="141" t="s">
        <v>1197</v>
      </c>
      <c r="K275" s="156" t="s">
        <v>1217</v>
      </c>
      <c r="L275" s="40"/>
    </row>
    <row r="276" spans="1:12" ht="53.25" customHeight="1">
      <c r="A276" s="109" t="s">
        <v>506</v>
      </c>
      <c r="B276" s="111" t="s">
        <v>79</v>
      </c>
      <c r="C276" s="111" t="s">
        <v>515</v>
      </c>
      <c r="D276" s="93">
        <v>6.8</v>
      </c>
      <c r="E276" s="93">
        <v>6.8</v>
      </c>
      <c r="F276" s="93">
        <v>6.8</v>
      </c>
      <c r="G276" s="54">
        <f t="shared" si="38"/>
        <v>0</v>
      </c>
      <c r="H276" s="54">
        <f t="shared" si="39"/>
        <v>0</v>
      </c>
      <c r="I276" s="132">
        <f t="shared" si="40"/>
        <v>1</v>
      </c>
      <c r="J276" s="54"/>
      <c r="K276" s="126"/>
      <c r="L276" s="12"/>
    </row>
    <row r="277" spans="1:12" ht="35.25" customHeight="1">
      <c r="A277" s="109" t="s">
        <v>507</v>
      </c>
      <c r="B277" s="111" t="s">
        <v>79</v>
      </c>
      <c r="C277" s="111" t="s">
        <v>63</v>
      </c>
      <c r="D277" s="93">
        <v>112.9</v>
      </c>
      <c r="E277" s="93">
        <v>112.9</v>
      </c>
      <c r="F277" s="93">
        <v>112.9</v>
      </c>
      <c r="G277" s="54">
        <f t="shared" si="38"/>
        <v>0</v>
      </c>
      <c r="H277" s="54">
        <f t="shared" si="39"/>
        <v>0</v>
      </c>
      <c r="I277" s="132">
        <f t="shared" si="40"/>
        <v>1</v>
      </c>
      <c r="J277" s="54"/>
      <c r="K277" s="126"/>
      <c r="L277" s="12"/>
    </row>
    <row r="278" spans="1:12" ht="23.25" customHeight="1">
      <c r="A278" s="109" t="s">
        <v>508</v>
      </c>
      <c r="B278" s="111" t="s">
        <v>79</v>
      </c>
      <c r="C278" s="111" t="s">
        <v>516</v>
      </c>
      <c r="D278" s="93">
        <v>155.52000000000001</v>
      </c>
      <c r="E278" s="93">
        <v>155.52000000000001</v>
      </c>
      <c r="F278" s="93">
        <v>155.52000000000001</v>
      </c>
      <c r="G278" s="54">
        <f t="shared" si="38"/>
        <v>0</v>
      </c>
      <c r="H278" s="54">
        <f t="shared" si="39"/>
        <v>0</v>
      </c>
      <c r="I278" s="132">
        <f t="shared" si="40"/>
        <v>1</v>
      </c>
      <c r="J278" s="54"/>
      <c r="K278" s="126"/>
      <c r="L278" s="12"/>
    </row>
    <row r="279" spans="1:12" ht="19.5" customHeight="1">
      <c r="A279" s="109" t="s">
        <v>61</v>
      </c>
      <c r="B279" s="111" t="s">
        <v>79</v>
      </c>
      <c r="C279" s="111" t="s">
        <v>517</v>
      </c>
      <c r="D279" s="93">
        <v>644.12599999999998</v>
      </c>
      <c r="E279" s="93">
        <v>644.12599999999998</v>
      </c>
      <c r="F279" s="93">
        <v>644.12599999999998</v>
      </c>
      <c r="G279" s="54">
        <f t="shared" si="38"/>
        <v>0</v>
      </c>
      <c r="H279" s="54">
        <f t="shared" si="39"/>
        <v>0</v>
      </c>
      <c r="I279" s="132">
        <f t="shared" si="40"/>
        <v>1</v>
      </c>
      <c r="J279" s="54"/>
      <c r="K279" s="126"/>
      <c r="L279" s="12"/>
    </row>
    <row r="280" spans="1:12" ht="19.5" customHeight="1">
      <c r="A280" s="109" t="s">
        <v>1</v>
      </c>
      <c r="B280" s="111" t="s">
        <v>79</v>
      </c>
      <c r="C280" s="111" t="s">
        <v>518</v>
      </c>
      <c r="D280" s="93">
        <v>99.88</v>
      </c>
      <c r="E280" s="93">
        <v>74.482500000000002</v>
      </c>
      <c r="F280" s="93">
        <v>74.482500000000002</v>
      </c>
      <c r="G280" s="54">
        <f t="shared" si="38"/>
        <v>0</v>
      </c>
      <c r="H280" s="54">
        <f t="shared" si="39"/>
        <v>25.397499999999994</v>
      </c>
      <c r="I280" s="132">
        <f t="shared" si="40"/>
        <v>0.74571986383660394</v>
      </c>
      <c r="J280" s="54"/>
      <c r="K280" s="126"/>
      <c r="L280" s="12"/>
    </row>
    <row r="281" spans="1:12" ht="21.75" customHeight="1">
      <c r="A281" s="109" t="s">
        <v>509</v>
      </c>
      <c r="B281" s="111" t="s">
        <v>79</v>
      </c>
      <c r="C281" s="111" t="s">
        <v>519</v>
      </c>
      <c r="D281" s="93">
        <v>55</v>
      </c>
      <c r="E281" s="93">
        <v>55</v>
      </c>
      <c r="F281" s="93">
        <v>55</v>
      </c>
      <c r="G281" s="54">
        <f t="shared" si="38"/>
        <v>0</v>
      </c>
      <c r="H281" s="54">
        <f t="shared" si="39"/>
        <v>0</v>
      </c>
      <c r="I281" s="132">
        <f t="shared" si="40"/>
        <v>1</v>
      </c>
      <c r="J281" s="54"/>
      <c r="K281" s="126"/>
      <c r="L281" s="12"/>
    </row>
    <row r="282" spans="1:12" ht="20.25" customHeight="1">
      <c r="A282" s="109" t="s">
        <v>62</v>
      </c>
      <c r="B282" s="111" t="s">
        <v>79</v>
      </c>
      <c r="C282" s="111" t="s">
        <v>520</v>
      </c>
      <c r="D282" s="93">
        <v>226.42</v>
      </c>
      <c r="E282" s="93">
        <v>187.58009999999999</v>
      </c>
      <c r="F282" s="93">
        <v>187.58009999999999</v>
      </c>
      <c r="G282" s="54">
        <f t="shared" si="38"/>
        <v>0</v>
      </c>
      <c r="H282" s="54">
        <f t="shared" si="39"/>
        <v>38.8399</v>
      </c>
      <c r="I282" s="132">
        <f t="shared" si="40"/>
        <v>0.82846082501545804</v>
      </c>
      <c r="J282" s="54"/>
      <c r="K282" s="126"/>
      <c r="L282" s="12"/>
    </row>
    <row r="283" spans="1:12" ht="20.25" customHeight="1">
      <c r="A283" s="109" t="s">
        <v>4</v>
      </c>
      <c r="B283" s="111" t="s">
        <v>79</v>
      </c>
      <c r="C283" s="111" t="s">
        <v>521</v>
      </c>
      <c r="D283" s="93">
        <v>124.88775</v>
      </c>
      <c r="E283" s="93">
        <v>124.88775</v>
      </c>
      <c r="F283" s="93">
        <v>124.88775</v>
      </c>
      <c r="G283" s="54">
        <f t="shared" si="38"/>
        <v>0</v>
      </c>
      <c r="H283" s="54">
        <f t="shared" si="39"/>
        <v>0</v>
      </c>
      <c r="I283" s="132">
        <f t="shared" si="40"/>
        <v>1</v>
      </c>
      <c r="J283" s="54"/>
      <c r="K283" s="126"/>
      <c r="L283" s="12"/>
    </row>
    <row r="284" spans="1:12" ht="47.25">
      <c r="A284" s="109" t="s">
        <v>510</v>
      </c>
      <c r="B284" s="111" t="s">
        <v>79</v>
      </c>
      <c r="C284" s="111" t="s">
        <v>522</v>
      </c>
      <c r="D284" s="93">
        <v>36</v>
      </c>
      <c r="E284" s="93">
        <v>36</v>
      </c>
      <c r="F284" s="93">
        <v>36</v>
      </c>
      <c r="G284" s="54">
        <f t="shared" si="38"/>
        <v>0</v>
      </c>
      <c r="H284" s="54">
        <f t="shared" si="39"/>
        <v>0</v>
      </c>
      <c r="I284" s="132">
        <f t="shared" si="40"/>
        <v>1</v>
      </c>
      <c r="J284" s="54"/>
      <c r="K284" s="126"/>
      <c r="L284" s="12"/>
    </row>
    <row r="285" spans="1:12" ht="47.25">
      <c r="A285" s="109" t="s">
        <v>511</v>
      </c>
      <c r="B285" s="111" t="s">
        <v>79</v>
      </c>
      <c r="C285" s="111" t="s">
        <v>523</v>
      </c>
      <c r="D285" s="93">
        <v>7.5</v>
      </c>
      <c r="E285" s="93">
        <v>7.5</v>
      </c>
      <c r="F285" s="93">
        <v>7.5</v>
      </c>
      <c r="G285" s="54">
        <f t="shared" ref="G285:G300" si="41">E285-F285</f>
        <v>0</v>
      </c>
      <c r="H285" s="54">
        <f t="shared" ref="H285:H300" si="42">D285-F285</f>
        <v>0</v>
      </c>
      <c r="I285" s="132">
        <f t="shared" si="40"/>
        <v>1</v>
      </c>
      <c r="J285" s="54"/>
      <c r="K285" s="126"/>
      <c r="L285" s="12"/>
    </row>
    <row r="286" spans="1:12" ht="31.5">
      <c r="A286" s="109" t="s">
        <v>512</v>
      </c>
      <c r="B286" s="111" t="s">
        <v>43</v>
      </c>
      <c r="C286" s="111" t="s">
        <v>524</v>
      </c>
      <c r="D286" s="93">
        <v>6310.34998</v>
      </c>
      <c r="E286" s="93">
        <v>6310.34998</v>
      </c>
      <c r="F286" s="93">
        <v>6310.34998</v>
      </c>
      <c r="G286" s="54">
        <f t="shared" si="41"/>
        <v>0</v>
      </c>
      <c r="H286" s="54">
        <f t="shared" si="42"/>
        <v>0</v>
      </c>
      <c r="I286" s="132">
        <f t="shared" si="40"/>
        <v>1</v>
      </c>
      <c r="J286" s="54"/>
      <c r="K286" s="126"/>
      <c r="L286" s="12"/>
    </row>
    <row r="287" spans="1:12" ht="47.25">
      <c r="A287" s="109" t="s">
        <v>513</v>
      </c>
      <c r="B287" s="111" t="s">
        <v>79</v>
      </c>
      <c r="C287" s="111" t="s">
        <v>525</v>
      </c>
      <c r="D287" s="93">
        <v>17481.052650000001</v>
      </c>
      <c r="E287" s="93">
        <v>17464.568739999999</v>
      </c>
      <c r="F287" s="93">
        <v>17464.568739999999</v>
      </c>
      <c r="G287" s="54">
        <f t="shared" si="41"/>
        <v>0</v>
      </c>
      <c r="H287" s="54">
        <f t="shared" si="42"/>
        <v>16.483910000002652</v>
      </c>
      <c r="I287" s="132">
        <f t="shared" si="40"/>
        <v>0.99905704133898354</v>
      </c>
      <c r="J287" s="54"/>
      <c r="K287" s="126"/>
      <c r="L287" s="12"/>
    </row>
    <row r="288" spans="1:12" ht="31.5">
      <c r="A288" s="109" t="s">
        <v>248</v>
      </c>
      <c r="B288" s="111" t="s">
        <v>79</v>
      </c>
      <c r="C288" s="111" t="s">
        <v>526</v>
      </c>
      <c r="D288" s="93">
        <v>185.43013999999999</v>
      </c>
      <c r="E288" s="93">
        <v>183.9443</v>
      </c>
      <c r="F288" s="93">
        <v>183.9443</v>
      </c>
      <c r="G288" s="54">
        <f t="shared" si="41"/>
        <v>0</v>
      </c>
      <c r="H288" s="54">
        <f t="shared" si="42"/>
        <v>1.4858399999999961</v>
      </c>
      <c r="I288" s="132">
        <f t="shared" si="40"/>
        <v>0.9919870631602824</v>
      </c>
      <c r="J288" s="54"/>
      <c r="K288" s="126"/>
      <c r="L288" s="12"/>
    </row>
    <row r="289" spans="1:12" ht="19.5" customHeight="1">
      <c r="A289" s="109" t="s">
        <v>463</v>
      </c>
      <c r="B289" s="111" t="s">
        <v>79</v>
      </c>
      <c r="C289" s="111" t="s">
        <v>527</v>
      </c>
      <c r="D289" s="93">
        <v>97.385000000000005</v>
      </c>
      <c r="E289" s="93">
        <v>70.007000000000005</v>
      </c>
      <c r="F289" s="93">
        <v>70.007000000000005</v>
      </c>
      <c r="G289" s="54">
        <f t="shared" si="41"/>
        <v>0</v>
      </c>
      <c r="H289" s="54">
        <f t="shared" si="42"/>
        <v>27.378</v>
      </c>
      <c r="I289" s="132">
        <f t="shared" si="40"/>
        <v>0.71886840889253989</v>
      </c>
      <c r="J289" s="54"/>
      <c r="K289" s="126"/>
      <c r="L289" s="12"/>
    </row>
    <row r="290" spans="1:12" ht="18.75" customHeight="1">
      <c r="A290" s="109" t="s">
        <v>251</v>
      </c>
      <c r="B290" s="111" t="s">
        <v>79</v>
      </c>
      <c r="C290" s="111" t="s">
        <v>528</v>
      </c>
      <c r="D290" s="93">
        <v>1139.1678099999999</v>
      </c>
      <c r="E290" s="93">
        <v>943.58213000000001</v>
      </c>
      <c r="F290" s="93">
        <v>943.58213000000001</v>
      </c>
      <c r="G290" s="54">
        <f t="shared" si="41"/>
        <v>0</v>
      </c>
      <c r="H290" s="54">
        <f t="shared" si="42"/>
        <v>195.58567999999991</v>
      </c>
      <c r="I290" s="132">
        <f t="shared" si="40"/>
        <v>0.82830828058598327</v>
      </c>
      <c r="J290" s="54"/>
      <c r="K290" s="126"/>
      <c r="L290" s="12"/>
    </row>
    <row r="291" spans="1:12" ht="27" customHeight="1">
      <c r="A291" s="109" t="s">
        <v>252</v>
      </c>
      <c r="B291" s="111" t="s">
        <v>79</v>
      </c>
      <c r="C291" s="111" t="s">
        <v>529</v>
      </c>
      <c r="D291" s="93">
        <v>56.393729999999998</v>
      </c>
      <c r="E291" s="93">
        <v>56.393729999999998</v>
      </c>
      <c r="F291" s="93">
        <v>56.393729999999998</v>
      </c>
      <c r="G291" s="54">
        <f t="shared" si="41"/>
        <v>0</v>
      </c>
      <c r="H291" s="54">
        <f t="shared" si="42"/>
        <v>0</v>
      </c>
      <c r="I291" s="132">
        <f t="shared" si="40"/>
        <v>1</v>
      </c>
      <c r="J291" s="54"/>
      <c r="K291" s="126"/>
      <c r="L291" s="12"/>
    </row>
    <row r="292" spans="1:12" ht="27" customHeight="1">
      <c r="A292" s="109" t="s">
        <v>253</v>
      </c>
      <c r="B292" s="111" t="s">
        <v>79</v>
      </c>
      <c r="C292" s="111" t="s">
        <v>530</v>
      </c>
      <c r="D292" s="93">
        <v>104.92968</v>
      </c>
      <c r="E292" s="93">
        <v>104.92968</v>
      </c>
      <c r="F292" s="93">
        <v>104.92968</v>
      </c>
      <c r="G292" s="54">
        <f t="shared" si="41"/>
        <v>0</v>
      </c>
      <c r="H292" s="54">
        <f t="shared" si="42"/>
        <v>0</v>
      </c>
      <c r="I292" s="132">
        <f t="shared" si="40"/>
        <v>1</v>
      </c>
      <c r="J292" s="54"/>
      <c r="K292" s="126"/>
      <c r="L292" s="12"/>
    </row>
    <row r="293" spans="1:12" ht="50.25" customHeight="1">
      <c r="A293" s="109" t="s">
        <v>514</v>
      </c>
      <c r="B293" s="111" t="s">
        <v>79</v>
      </c>
      <c r="C293" s="111" t="s">
        <v>531</v>
      </c>
      <c r="D293" s="93">
        <v>6124.1422000000002</v>
      </c>
      <c r="E293" s="93">
        <v>6092.7576499999996</v>
      </c>
      <c r="F293" s="93">
        <v>6092.7576499999996</v>
      </c>
      <c r="G293" s="54">
        <f t="shared" si="41"/>
        <v>0</v>
      </c>
      <c r="H293" s="54">
        <f t="shared" si="42"/>
        <v>31.384550000000672</v>
      </c>
      <c r="I293" s="132">
        <f t="shared" si="40"/>
        <v>0.99487527412410492</v>
      </c>
      <c r="J293" s="54"/>
      <c r="K293" s="126"/>
      <c r="L293" s="12"/>
    </row>
    <row r="294" spans="1:12" ht="31.5">
      <c r="A294" s="109" t="s">
        <v>248</v>
      </c>
      <c r="B294" s="111" t="s">
        <v>79</v>
      </c>
      <c r="C294" s="111" t="s">
        <v>532</v>
      </c>
      <c r="D294" s="93">
        <v>72.083500000000001</v>
      </c>
      <c r="E294" s="93">
        <v>72.083500000000001</v>
      </c>
      <c r="F294" s="93">
        <v>72.083500000000001</v>
      </c>
      <c r="G294" s="54">
        <f t="shared" si="41"/>
        <v>0</v>
      </c>
      <c r="H294" s="54">
        <f t="shared" si="42"/>
        <v>0</v>
      </c>
      <c r="I294" s="132">
        <f t="shared" si="40"/>
        <v>1</v>
      </c>
      <c r="J294" s="54"/>
      <c r="K294" s="126"/>
      <c r="L294" s="12"/>
    </row>
    <row r="295" spans="1:12" ht="19.5" customHeight="1">
      <c r="A295" s="109" t="s">
        <v>463</v>
      </c>
      <c r="B295" s="111" t="s">
        <v>79</v>
      </c>
      <c r="C295" s="111" t="s">
        <v>533</v>
      </c>
      <c r="D295" s="93">
        <v>87.5</v>
      </c>
      <c r="E295" s="93">
        <v>67.1678</v>
      </c>
      <c r="F295" s="93">
        <v>67.1678</v>
      </c>
      <c r="G295" s="54">
        <f t="shared" si="41"/>
        <v>0</v>
      </c>
      <c r="H295" s="54">
        <f t="shared" si="42"/>
        <v>20.3322</v>
      </c>
      <c r="I295" s="132">
        <f t="shared" si="40"/>
        <v>0.76763199999999998</v>
      </c>
      <c r="J295" s="54"/>
      <c r="K295" s="126"/>
      <c r="L295" s="12"/>
    </row>
    <row r="296" spans="1:12" ht="22.5" customHeight="1">
      <c r="A296" s="109" t="s">
        <v>251</v>
      </c>
      <c r="B296" s="111" t="s">
        <v>79</v>
      </c>
      <c r="C296" s="111" t="s">
        <v>534</v>
      </c>
      <c r="D296" s="93">
        <v>846.69290999999998</v>
      </c>
      <c r="E296" s="93">
        <v>846.69290999999998</v>
      </c>
      <c r="F296" s="93">
        <v>846.69290999999998</v>
      </c>
      <c r="G296" s="54">
        <f t="shared" si="41"/>
        <v>0</v>
      </c>
      <c r="H296" s="54">
        <f t="shared" si="42"/>
        <v>0</v>
      </c>
      <c r="I296" s="132">
        <f t="shared" si="40"/>
        <v>1</v>
      </c>
      <c r="J296" s="54"/>
      <c r="K296" s="126"/>
      <c r="L296" s="12"/>
    </row>
    <row r="297" spans="1:12" ht="20.25" customHeight="1">
      <c r="A297" s="109" t="s">
        <v>252</v>
      </c>
      <c r="B297" s="111" t="s">
        <v>79</v>
      </c>
      <c r="C297" s="111" t="s">
        <v>535</v>
      </c>
      <c r="D297" s="93">
        <v>4.5980299999999996</v>
      </c>
      <c r="E297" s="93">
        <v>4.5980299999999996</v>
      </c>
      <c r="F297" s="93">
        <v>4.5980299999999996</v>
      </c>
      <c r="G297" s="54">
        <f t="shared" si="41"/>
        <v>0</v>
      </c>
      <c r="H297" s="54">
        <f t="shared" si="42"/>
        <v>0</v>
      </c>
      <c r="I297" s="132">
        <f t="shared" si="40"/>
        <v>1</v>
      </c>
      <c r="J297" s="54"/>
      <c r="K297" s="126"/>
      <c r="L297" s="12"/>
    </row>
    <row r="298" spans="1:12" ht="19.5" customHeight="1">
      <c r="A298" s="109" t="s">
        <v>253</v>
      </c>
      <c r="B298" s="111" t="s">
        <v>79</v>
      </c>
      <c r="C298" s="111" t="s">
        <v>536</v>
      </c>
      <c r="D298" s="93">
        <v>71.302999999999997</v>
      </c>
      <c r="E298" s="93">
        <v>71.302999999999997</v>
      </c>
      <c r="F298" s="93">
        <v>71.302999999999997</v>
      </c>
      <c r="G298" s="54">
        <f t="shared" si="41"/>
        <v>0</v>
      </c>
      <c r="H298" s="54">
        <f t="shared" si="42"/>
        <v>0</v>
      </c>
      <c r="I298" s="132">
        <f t="shared" si="40"/>
        <v>1</v>
      </c>
      <c r="J298" s="54"/>
      <c r="K298" s="126"/>
      <c r="L298" s="12"/>
    </row>
    <row r="299" spans="1:12" ht="21.75" customHeight="1">
      <c r="A299" s="109" t="s">
        <v>464</v>
      </c>
      <c r="B299" s="111" t="s">
        <v>79</v>
      </c>
      <c r="C299" s="111" t="s">
        <v>537</v>
      </c>
      <c r="D299" s="93">
        <v>169.89400000000001</v>
      </c>
      <c r="E299" s="93">
        <v>0</v>
      </c>
      <c r="F299" s="93">
        <v>0</v>
      </c>
      <c r="G299" s="54">
        <f t="shared" si="41"/>
        <v>0</v>
      </c>
      <c r="H299" s="54">
        <f t="shared" si="42"/>
        <v>169.89400000000001</v>
      </c>
      <c r="I299" s="132">
        <f t="shared" si="40"/>
        <v>0</v>
      </c>
      <c r="J299" s="54"/>
      <c r="K299" s="126"/>
      <c r="L299" s="12"/>
    </row>
    <row r="300" spans="1:12" ht="94.5">
      <c r="A300" s="110" t="s">
        <v>264</v>
      </c>
      <c r="B300" s="111" t="s">
        <v>79</v>
      </c>
      <c r="C300" s="111" t="s">
        <v>538</v>
      </c>
      <c r="D300" s="93">
        <v>3083.2314000000001</v>
      </c>
      <c r="E300" s="93">
        <v>2990.7481899999998</v>
      </c>
      <c r="F300" s="93">
        <v>2990.7481899999998</v>
      </c>
      <c r="G300" s="54">
        <f t="shared" si="41"/>
        <v>0</v>
      </c>
      <c r="H300" s="54">
        <f t="shared" si="42"/>
        <v>92.483210000000327</v>
      </c>
      <c r="I300" s="132">
        <f t="shared" si="40"/>
        <v>0.97000445376886069</v>
      </c>
      <c r="J300" s="54"/>
      <c r="K300" s="126"/>
      <c r="L300" s="12"/>
    </row>
    <row r="301" spans="1:12" s="34" customFormat="1" ht="47.25">
      <c r="A301" s="37" t="s">
        <v>65</v>
      </c>
      <c r="B301" s="35"/>
      <c r="C301" s="33" t="s">
        <v>165</v>
      </c>
      <c r="D301" s="53">
        <f>SUM(D302:D336)</f>
        <v>72134.991660000029</v>
      </c>
      <c r="E301" s="53">
        <f>SUM(E302:E336)</f>
        <v>71582.584910000005</v>
      </c>
      <c r="F301" s="53">
        <f>SUM(F302:F336)</f>
        <v>71582.584910000005</v>
      </c>
      <c r="G301" s="53">
        <f t="shared" si="38"/>
        <v>0</v>
      </c>
      <c r="H301" s="53">
        <f t="shared" si="39"/>
        <v>552.40675000002375</v>
      </c>
      <c r="I301" s="133">
        <f t="shared" si="40"/>
        <v>0.99234204181233254</v>
      </c>
      <c r="J301" s="141" t="s">
        <v>1197</v>
      </c>
      <c r="K301" s="156" t="s">
        <v>1217</v>
      </c>
    </row>
    <row r="302" spans="1:12" ht="63">
      <c r="A302" s="109" t="s">
        <v>236</v>
      </c>
      <c r="B302" s="111" t="s">
        <v>79</v>
      </c>
      <c r="C302" s="111" t="s">
        <v>560</v>
      </c>
      <c r="D302" s="93">
        <v>12</v>
      </c>
      <c r="E302" s="93">
        <v>12</v>
      </c>
      <c r="F302" s="93">
        <v>12</v>
      </c>
      <c r="G302" s="54">
        <f t="shared" si="38"/>
        <v>0</v>
      </c>
      <c r="H302" s="54">
        <f t="shared" si="39"/>
        <v>0</v>
      </c>
      <c r="I302" s="132">
        <f t="shared" si="40"/>
        <v>1</v>
      </c>
      <c r="J302" s="54"/>
      <c r="K302" s="126"/>
    </row>
    <row r="303" spans="1:12" ht="24.75" customHeight="1">
      <c r="A303" s="109" t="s">
        <v>539</v>
      </c>
      <c r="B303" s="111" t="s">
        <v>79</v>
      </c>
      <c r="C303" s="111" t="s">
        <v>561</v>
      </c>
      <c r="D303" s="93">
        <v>108.9</v>
      </c>
      <c r="E303" s="93">
        <v>108.9</v>
      </c>
      <c r="F303" s="93">
        <v>108.9</v>
      </c>
      <c r="G303" s="54">
        <f t="shared" si="38"/>
        <v>0</v>
      </c>
      <c r="H303" s="54">
        <f t="shared" si="39"/>
        <v>0</v>
      </c>
      <c r="I303" s="132">
        <f t="shared" si="40"/>
        <v>1</v>
      </c>
      <c r="J303" s="54"/>
      <c r="K303" s="126"/>
    </row>
    <row r="304" spans="1:12" ht="20.25" customHeight="1">
      <c r="A304" s="109" t="s">
        <v>540</v>
      </c>
      <c r="B304" s="111" t="s">
        <v>79</v>
      </c>
      <c r="C304" s="111" t="s">
        <v>562</v>
      </c>
      <c r="D304" s="93">
        <v>40.536619999999999</v>
      </c>
      <c r="E304" s="93">
        <v>40.536619999999999</v>
      </c>
      <c r="F304" s="93">
        <v>40.536619999999999</v>
      </c>
      <c r="G304" s="54">
        <f t="shared" si="38"/>
        <v>0</v>
      </c>
      <c r="H304" s="54">
        <f t="shared" si="39"/>
        <v>0</v>
      </c>
      <c r="I304" s="132">
        <f t="shared" si="40"/>
        <v>1</v>
      </c>
      <c r="J304" s="54"/>
      <c r="K304" s="126"/>
    </row>
    <row r="305" spans="1:11" ht="22.5" customHeight="1">
      <c r="A305" s="109" t="s">
        <v>541</v>
      </c>
      <c r="B305" s="111" t="s">
        <v>79</v>
      </c>
      <c r="C305" s="111" t="s">
        <v>563</v>
      </c>
      <c r="D305" s="93">
        <v>3.6009000000000002</v>
      </c>
      <c r="E305" s="93">
        <v>3.6009000000000002</v>
      </c>
      <c r="F305" s="93">
        <v>3.6009000000000002</v>
      </c>
      <c r="G305" s="54">
        <f t="shared" si="38"/>
        <v>0</v>
      </c>
      <c r="H305" s="54">
        <f t="shared" si="39"/>
        <v>0</v>
      </c>
      <c r="I305" s="132">
        <f t="shared" si="40"/>
        <v>1</v>
      </c>
      <c r="J305" s="54"/>
      <c r="K305" s="126"/>
    </row>
    <row r="306" spans="1:11" ht="33.75" customHeight="1">
      <c r="A306" s="109" t="s">
        <v>542</v>
      </c>
      <c r="B306" s="111" t="s">
        <v>79</v>
      </c>
      <c r="C306" s="111" t="s">
        <v>564</v>
      </c>
      <c r="D306" s="93">
        <v>11.42144</v>
      </c>
      <c r="E306" s="93">
        <v>11.42144</v>
      </c>
      <c r="F306" s="93">
        <v>11.42144</v>
      </c>
      <c r="G306" s="54">
        <f t="shared" si="38"/>
        <v>0</v>
      </c>
      <c r="H306" s="54">
        <f t="shared" si="39"/>
        <v>0</v>
      </c>
      <c r="I306" s="132">
        <f t="shared" si="40"/>
        <v>1</v>
      </c>
      <c r="J306" s="54"/>
      <c r="K306" s="126"/>
    </row>
    <row r="307" spans="1:11" ht="15.75" hidden="1">
      <c r="A307" s="109" t="s">
        <v>543</v>
      </c>
      <c r="B307" s="111" t="s">
        <v>79</v>
      </c>
      <c r="C307" s="111" t="s">
        <v>565</v>
      </c>
      <c r="D307" s="93">
        <v>0</v>
      </c>
      <c r="E307" s="93">
        <v>0</v>
      </c>
      <c r="F307" s="93">
        <v>0</v>
      </c>
      <c r="G307" s="54">
        <f t="shared" si="38"/>
        <v>0</v>
      </c>
      <c r="H307" s="54">
        <f t="shared" si="39"/>
        <v>0</v>
      </c>
      <c r="I307" s="132"/>
      <c r="J307" s="54"/>
      <c r="K307" s="126"/>
    </row>
    <row r="308" spans="1:11" ht="20.25" customHeight="1">
      <c r="A308" s="109" t="s">
        <v>544</v>
      </c>
      <c r="B308" s="111" t="s">
        <v>79</v>
      </c>
      <c r="C308" s="111" t="s">
        <v>566</v>
      </c>
      <c r="D308" s="93">
        <v>44.295879999999997</v>
      </c>
      <c r="E308" s="93">
        <v>44.295879999999997</v>
      </c>
      <c r="F308" s="93">
        <v>44.295879999999997</v>
      </c>
      <c r="G308" s="54">
        <f t="shared" si="38"/>
        <v>0</v>
      </c>
      <c r="H308" s="54">
        <f t="shared" si="39"/>
        <v>0</v>
      </c>
      <c r="I308" s="132">
        <f t="shared" si="40"/>
        <v>1</v>
      </c>
      <c r="J308" s="54"/>
      <c r="K308" s="126"/>
    </row>
    <row r="309" spans="1:11" ht="21.75" customHeight="1">
      <c r="A309" s="109" t="s">
        <v>545</v>
      </c>
      <c r="B309" s="111" t="s">
        <v>79</v>
      </c>
      <c r="C309" s="111" t="s">
        <v>567</v>
      </c>
      <c r="D309" s="93">
        <v>138.51220000000001</v>
      </c>
      <c r="E309" s="93">
        <v>138.51220000000001</v>
      </c>
      <c r="F309" s="93">
        <v>138.51220000000001</v>
      </c>
      <c r="G309" s="54">
        <f t="shared" si="38"/>
        <v>0</v>
      </c>
      <c r="H309" s="54">
        <f t="shared" si="39"/>
        <v>0</v>
      </c>
      <c r="I309" s="132">
        <f t="shared" si="40"/>
        <v>1</v>
      </c>
      <c r="J309" s="54"/>
      <c r="K309" s="126"/>
    </row>
    <row r="310" spans="1:11" ht="31.5">
      <c r="A310" s="109" t="s">
        <v>546</v>
      </c>
      <c r="B310" s="111" t="s">
        <v>79</v>
      </c>
      <c r="C310" s="111" t="s">
        <v>568</v>
      </c>
      <c r="D310" s="93">
        <v>3220.473</v>
      </c>
      <c r="E310" s="93">
        <v>3220.473</v>
      </c>
      <c r="F310" s="93">
        <v>3220.473</v>
      </c>
      <c r="G310" s="54">
        <f t="shared" ref="G310:G336" si="43">E310-F310</f>
        <v>0</v>
      </c>
      <c r="H310" s="54">
        <f t="shared" ref="H310:H336" si="44">D310-F310</f>
        <v>0</v>
      </c>
      <c r="I310" s="132">
        <f t="shared" si="40"/>
        <v>1</v>
      </c>
      <c r="J310" s="54"/>
      <c r="K310" s="126"/>
    </row>
    <row r="311" spans="1:11" ht="24.75" customHeight="1">
      <c r="A311" s="109" t="s">
        <v>547</v>
      </c>
      <c r="B311" s="111" t="s">
        <v>79</v>
      </c>
      <c r="C311" s="111" t="s">
        <v>569</v>
      </c>
      <c r="D311" s="93">
        <v>125.95125</v>
      </c>
      <c r="E311" s="93">
        <v>125.95125</v>
      </c>
      <c r="F311" s="93">
        <v>125.95125</v>
      </c>
      <c r="G311" s="54">
        <f t="shared" si="43"/>
        <v>0</v>
      </c>
      <c r="H311" s="54">
        <f t="shared" si="44"/>
        <v>0</v>
      </c>
      <c r="I311" s="132">
        <f t="shared" si="40"/>
        <v>1</v>
      </c>
      <c r="J311" s="54"/>
      <c r="K311" s="126"/>
    </row>
    <row r="312" spans="1:11" ht="22.5" customHeight="1">
      <c r="A312" s="109" t="s">
        <v>548</v>
      </c>
      <c r="B312" s="111" t="s">
        <v>79</v>
      </c>
      <c r="C312" s="111" t="s">
        <v>570</v>
      </c>
      <c r="D312" s="93">
        <v>129.99299999999999</v>
      </c>
      <c r="E312" s="93">
        <v>129.99299999999999</v>
      </c>
      <c r="F312" s="93">
        <v>129.99299999999999</v>
      </c>
      <c r="G312" s="54">
        <f t="shared" si="43"/>
        <v>0</v>
      </c>
      <c r="H312" s="54">
        <f t="shared" si="44"/>
        <v>0</v>
      </c>
      <c r="I312" s="132">
        <f t="shared" si="40"/>
        <v>1</v>
      </c>
      <c r="J312" s="54"/>
      <c r="K312" s="126"/>
    </row>
    <row r="313" spans="1:11" ht="23.25" customHeight="1">
      <c r="A313" s="109" t="s">
        <v>549</v>
      </c>
      <c r="B313" s="111" t="s">
        <v>79</v>
      </c>
      <c r="C313" s="111" t="s">
        <v>571</v>
      </c>
      <c r="D313" s="93">
        <v>513.58000000000004</v>
      </c>
      <c r="E313" s="93">
        <v>513.58000000000004</v>
      </c>
      <c r="F313" s="93">
        <v>513.58000000000004</v>
      </c>
      <c r="G313" s="54">
        <f t="shared" si="43"/>
        <v>0</v>
      </c>
      <c r="H313" s="54">
        <f t="shared" si="44"/>
        <v>0</v>
      </c>
      <c r="I313" s="132">
        <f t="shared" si="40"/>
        <v>1</v>
      </c>
      <c r="J313" s="54"/>
      <c r="K313" s="126"/>
    </row>
    <row r="314" spans="1:11" ht="20.25" customHeight="1">
      <c r="A314" s="109" t="s">
        <v>550</v>
      </c>
      <c r="B314" s="111" t="s">
        <v>79</v>
      </c>
      <c r="C314" s="111" t="s">
        <v>572</v>
      </c>
      <c r="D314" s="93">
        <v>16.25</v>
      </c>
      <c r="E314" s="93">
        <v>16.25</v>
      </c>
      <c r="F314" s="93">
        <v>16.25</v>
      </c>
      <c r="G314" s="54">
        <f t="shared" si="43"/>
        <v>0</v>
      </c>
      <c r="H314" s="54">
        <f t="shared" si="44"/>
        <v>0</v>
      </c>
      <c r="I314" s="132">
        <f t="shared" si="40"/>
        <v>1</v>
      </c>
      <c r="J314" s="54"/>
      <c r="K314" s="126"/>
    </row>
    <row r="315" spans="1:11" ht="31.5">
      <c r="A315" s="109" t="s">
        <v>551</v>
      </c>
      <c r="B315" s="111" t="s">
        <v>79</v>
      </c>
      <c r="C315" s="111" t="s">
        <v>573</v>
      </c>
      <c r="D315" s="93">
        <v>3263.9870000000001</v>
      </c>
      <c r="E315" s="93">
        <v>3253.9870000000001</v>
      </c>
      <c r="F315" s="93">
        <v>3253.9870000000001</v>
      </c>
      <c r="G315" s="54">
        <f t="shared" si="43"/>
        <v>0</v>
      </c>
      <c r="H315" s="54">
        <f t="shared" si="44"/>
        <v>10</v>
      </c>
      <c r="I315" s="132">
        <f t="shared" si="40"/>
        <v>0.99693626230741728</v>
      </c>
      <c r="J315" s="54"/>
      <c r="K315" s="126"/>
    </row>
    <row r="316" spans="1:11" ht="15.75">
      <c r="A316" s="109" t="s">
        <v>552</v>
      </c>
      <c r="B316" s="111" t="s">
        <v>79</v>
      </c>
      <c r="C316" s="111" t="s">
        <v>574</v>
      </c>
      <c r="D316" s="93">
        <v>388</v>
      </c>
      <c r="E316" s="93">
        <v>388</v>
      </c>
      <c r="F316" s="93">
        <v>388</v>
      </c>
      <c r="G316" s="54">
        <f t="shared" si="43"/>
        <v>0</v>
      </c>
      <c r="H316" s="54">
        <f t="shared" si="44"/>
        <v>0</v>
      </c>
      <c r="I316" s="132">
        <f t="shared" si="40"/>
        <v>1</v>
      </c>
      <c r="J316" s="54"/>
      <c r="K316" s="126"/>
    </row>
    <row r="317" spans="1:11" ht="31.5">
      <c r="A317" s="109" t="s">
        <v>553</v>
      </c>
      <c r="B317" s="111" t="s">
        <v>79</v>
      </c>
      <c r="C317" s="111" t="s">
        <v>575</v>
      </c>
      <c r="D317" s="93">
        <v>14.4</v>
      </c>
      <c r="E317" s="93">
        <v>14.4</v>
      </c>
      <c r="F317" s="93">
        <v>14.4</v>
      </c>
      <c r="G317" s="54">
        <f t="shared" si="43"/>
        <v>0</v>
      </c>
      <c r="H317" s="54">
        <f t="shared" si="44"/>
        <v>0</v>
      </c>
      <c r="I317" s="132">
        <f t="shared" si="40"/>
        <v>1</v>
      </c>
      <c r="J317" s="54"/>
      <c r="K317" s="126"/>
    </row>
    <row r="318" spans="1:11" ht="31.5">
      <c r="A318" s="109" t="s">
        <v>554</v>
      </c>
      <c r="B318" s="111" t="s">
        <v>79</v>
      </c>
      <c r="C318" s="111" t="s">
        <v>576</v>
      </c>
      <c r="D318" s="93">
        <v>541.78399999999999</v>
      </c>
      <c r="E318" s="93">
        <v>541.78399999999999</v>
      </c>
      <c r="F318" s="93">
        <v>541.78399999999999</v>
      </c>
      <c r="G318" s="54">
        <f t="shared" si="43"/>
        <v>0</v>
      </c>
      <c r="H318" s="54">
        <f t="shared" si="44"/>
        <v>0</v>
      </c>
      <c r="I318" s="132">
        <f t="shared" si="40"/>
        <v>1</v>
      </c>
      <c r="J318" s="54"/>
      <c r="K318" s="126"/>
    </row>
    <row r="319" spans="1:11" ht="35.25" customHeight="1">
      <c r="A319" s="109" t="s">
        <v>555</v>
      </c>
      <c r="B319" s="111" t="s">
        <v>79</v>
      </c>
      <c r="C319" s="111" t="s">
        <v>577</v>
      </c>
      <c r="D319" s="93">
        <v>2370.8509800000002</v>
      </c>
      <c r="E319" s="93">
        <v>2370.8509800000002</v>
      </c>
      <c r="F319" s="93">
        <v>2370.8509800000002</v>
      </c>
      <c r="G319" s="54">
        <f t="shared" si="43"/>
        <v>0</v>
      </c>
      <c r="H319" s="54">
        <f t="shared" si="44"/>
        <v>0</v>
      </c>
      <c r="I319" s="132">
        <f t="shared" si="40"/>
        <v>1</v>
      </c>
      <c r="J319" s="54"/>
      <c r="K319" s="126"/>
    </row>
    <row r="320" spans="1:11" ht="15.75">
      <c r="A320" s="109" t="s">
        <v>556</v>
      </c>
      <c r="B320" s="111" t="s">
        <v>79</v>
      </c>
      <c r="C320" s="111" t="s">
        <v>578</v>
      </c>
      <c r="D320" s="93">
        <v>74.48</v>
      </c>
      <c r="E320" s="93">
        <v>74.48</v>
      </c>
      <c r="F320" s="93">
        <v>74.48</v>
      </c>
      <c r="G320" s="54">
        <f t="shared" si="43"/>
        <v>0</v>
      </c>
      <c r="H320" s="54">
        <f t="shared" si="44"/>
        <v>0</v>
      </c>
      <c r="I320" s="132">
        <f t="shared" si="40"/>
        <v>1</v>
      </c>
      <c r="J320" s="54"/>
      <c r="K320" s="126"/>
    </row>
    <row r="321" spans="1:11" ht="47.25">
      <c r="A321" s="109" t="s">
        <v>557</v>
      </c>
      <c r="B321" s="111" t="s">
        <v>79</v>
      </c>
      <c r="C321" s="111" t="s">
        <v>579</v>
      </c>
      <c r="D321" s="93">
        <v>41856.93129</v>
      </c>
      <c r="E321" s="93">
        <v>41741.331189999997</v>
      </c>
      <c r="F321" s="93">
        <v>41741.331189999997</v>
      </c>
      <c r="G321" s="54">
        <f t="shared" si="43"/>
        <v>0</v>
      </c>
      <c r="H321" s="54">
        <f t="shared" si="44"/>
        <v>115.60010000000329</v>
      </c>
      <c r="I321" s="132">
        <f t="shared" si="40"/>
        <v>0.99723820890740689</v>
      </c>
      <c r="J321" s="54"/>
      <c r="K321" s="126"/>
    </row>
    <row r="322" spans="1:11" ht="24.75" customHeight="1">
      <c r="A322" s="109" t="s">
        <v>558</v>
      </c>
      <c r="B322" s="111" t="s">
        <v>79</v>
      </c>
      <c r="C322" s="111" t="s">
        <v>580</v>
      </c>
      <c r="D322" s="93">
        <v>34.81429</v>
      </c>
      <c r="E322" s="93">
        <v>34.81429</v>
      </c>
      <c r="F322" s="93">
        <v>34.81429</v>
      </c>
      <c r="G322" s="54">
        <f t="shared" si="43"/>
        <v>0</v>
      </c>
      <c r="H322" s="54">
        <f t="shared" si="44"/>
        <v>0</v>
      </c>
      <c r="I322" s="132">
        <f t="shared" si="40"/>
        <v>1</v>
      </c>
      <c r="J322" s="54"/>
      <c r="K322" s="126"/>
    </row>
    <row r="323" spans="1:11" ht="31.5">
      <c r="A323" s="109" t="s">
        <v>248</v>
      </c>
      <c r="B323" s="111" t="s">
        <v>79</v>
      </c>
      <c r="C323" s="111" t="s">
        <v>581</v>
      </c>
      <c r="D323" s="93">
        <v>436.68326999999999</v>
      </c>
      <c r="E323" s="93">
        <v>436.68326999999999</v>
      </c>
      <c r="F323" s="93">
        <v>436.68326999999999</v>
      </c>
      <c r="G323" s="54">
        <f t="shared" si="43"/>
        <v>0</v>
      </c>
      <c r="H323" s="54">
        <f t="shared" si="44"/>
        <v>0</v>
      </c>
      <c r="I323" s="132">
        <f t="shared" si="40"/>
        <v>1</v>
      </c>
      <c r="J323" s="54"/>
      <c r="K323" s="126"/>
    </row>
    <row r="324" spans="1:11" ht="21.75" customHeight="1">
      <c r="A324" s="109" t="s">
        <v>463</v>
      </c>
      <c r="B324" s="111" t="s">
        <v>79</v>
      </c>
      <c r="C324" s="111" t="s">
        <v>582</v>
      </c>
      <c r="D324" s="93">
        <v>239.93799999999999</v>
      </c>
      <c r="E324" s="93">
        <v>179.27600000000001</v>
      </c>
      <c r="F324" s="93">
        <v>179.27600000000001</v>
      </c>
      <c r="G324" s="54">
        <f t="shared" si="43"/>
        <v>0</v>
      </c>
      <c r="H324" s="54">
        <f t="shared" si="44"/>
        <v>60.661999999999978</v>
      </c>
      <c r="I324" s="132">
        <f t="shared" si="40"/>
        <v>0.74717635389142201</v>
      </c>
      <c r="J324" s="54"/>
      <c r="K324" s="126"/>
    </row>
    <row r="325" spans="1:11" ht="24.75" customHeight="1">
      <c r="A325" s="109" t="s">
        <v>251</v>
      </c>
      <c r="B325" s="111" t="s">
        <v>79</v>
      </c>
      <c r="C325" s="111" t="s">
        <v>583</v>
      </c>
      <c r="D325" s="93">
        <v>3656.4378099999999</v>
      </c>
      <c r="E325" s="93">
        <v>3464.7524600000002</v>
      </c>
      <c r="F325" s="93">
        <v>3464.7524600000002</v>
      </c>
      <c r="G325" s="54">
        <f t="shared" si="43"/>
        <v>0</v>
      </c>
      <c r="H325" s="54">
        <f t="shared" si="44"/>
        <v>191.68534999999974</v>
      </c>
      <c r="I325" s="132">
        <f t="shared" si="40"/>
        <v>0.94757593046550415</v>
      </c>
      <c r="J325" s="54"/>
      <c r="K325" s="126"/>
    </row>
    <row r="326" spans="1:11" ht="20.25" customHeight="1">
      <c r="A326" s="109" t="s">
        <v>252</v>
      </c>
      <c r="B326" s="111" t="s">
        <v>79</v>
      </c>
      <c r="C326" s="111" t="s">
        <v>584</v>
      </c>
      <c r="D326" s="93">
        <v>64.915809999999993</v>
      </c>
      <c r="E326" s="93">
        <v>64.915809999999993</v>
      </c>
      <c r="F326" s="93">
        <v>64.915809999999993</v>
      </c>
      <c r="G326" s="54">
        <f t="shared" si="43"/>
        <v>0</v>
      </c>
      <c r="H326" s="54">
        <f t="shared" si="44"/>
        <v>0</v>
      </c>
      <c r="I326" s="132">
        <f t="shared" si="40"/>
        <v>1</v>
      </c>
      <c r="J326" s="54"/>
      <c r="K326" s="126"/>
    </row>
    <row r="327" spans="1:11" ht="21.75" customHeight="1">
      <c r="A327" s="109" t="s">
        <v>253</v>
      </c>
      <c r="B327" s="111" t="s">
        <v>79</v>
      </c>
      <c r="C327" s="111" t="s">
        <v>585</v>
      </c>
      <c r="D327" s="93">
        <v>519.87800000000004</v>
      </c>
      <c r="E327" s="93">
        <v>519.87800000000004</v>
      </c>
      <c r="F327" s="93">
        <v>519.87800000000004</v>
      </c>
      <c r="G327" s="54">
        <f t="shared" si="43"/>
        <v>0</v>
      </c>
      <c r="H327" s="54">
        <f t="shared" si="44"/>
        <v>0</v>
      </c>
      <c r="I327" s="132">
        <f t="shared" si="40"/>
        <v>1</v>
      </c>
      <c r="J327" s="54"/>
      <c r="K327" s="126"/>
    </row>
    <row r="328" spans="1:11" ht="22.5" customHeight="1">
      <c r="A328" s="109" t="s">
        <v>464</v>
      </c>
      <c r="B328" s="111" t="s">
        <v>79</v>
      </c>
      <c r="C328" s="111" t="s">
        <v>586</v>
      </c>
      <c r="D328" s="93">
        <v>288.73099999999999</v>
      </c>
      <c r="E328" s="93">
        <v>288.73099999999999</v>
      </c>
      <c r="F328" s="93">
        <v>288.73099999999999</v>
      </c>
      <c r="G328" s="54">
        <f t="shared" si="43"/>
        <v>0</v>
      </c>
      <c r="H328" s="54">
        <f t="shared" si="44"/>
        <v>0</v>
      </c>
      <c r="I328" s="132">
        <f t="shared" si="40"/>
        <v>1</v>
      </c>
      <c r="J328" s="54"/>
      <c r="K328" s="126"/>
    </row>
    <row r="329" spans="1:11" ht="21.75" customHeight="1">
      <c r="A329" s="109" t="s">
        <v>263</v>
      </c>
      <c r="B329" s="111" t="s">
        <v>79</v>
      </c>
      <c r="C329" s="111" t="s">
        <v>587</v>
      </c>
      <c r="D329" s="93">
        <v>245.76213000000001</v>
      </c>
      <c r="E329" s="93">
        <v>245.76213000000001</v>
      </c>
      <c r="F329" s="93">
        <v>245.76213000000001</v>
      </c>
      <c r="G329" s="54">
        <f t="shared" si="43"/>
        <v>0</v>
      </c>
      <c r="H329" s="54">
        <f t="shared" si="44"/>
        <v>0</v>
      </c>
      <c r="I329" s="132">
        <f t="shared" si="40"/>
        <v>1</v>
      </c>
      <c r="J329" s="54"/>
      <c r="K329" s="126"/>
    </row>
    <row r="330" spans="1:11" ht="54.75" customHeight="1">
      <c r="A330" s="109" t="s">
        <v>559</v>
      </c>
      <c r="B330" s="111" t="s">
        <v>79</v>
      </c>
      <c r="C330" s="111" t="s">
        <v>588</v>
      </c>
      <c r="D330" s="93">
        <v>7407.8163400000003</v>
      </c>
      <c r="E330" s="93">
        <v>7407.8163400000003</v>
      </c>
      <c r="F330" s="93">
        <v>7407.8163400000003</v>
      </c>
      <c r="G330" s="54">
        <f t="shared" si="43"/>
        <v>0</v>
      </c>
      <c r="H330" s="54">
        <f t="shared" si="44"/>
        <v>0</v>
      </c>
      <c r="I330" s="132">
        <f t="shared" si="40"/>
        <v>1</v>
      </c>
      <c r="J330" s="54"/>
      <c r="K330" s="126"/>
    </row>
    <row r="331" spans="1:11" ht="37.5" customHeight="1">
      <c r="A331" s="109" t="s">
        <v>248</v>
      </c>
      <c r="B331" s="111" t="s">
        <v>79</v>
      </c>
      <c r="C331" s="111" t="s">
        <v>589</v>
      </c>
      <c r="D331" s="93">
        <v>75.301000000000002</v>
      </c>
      <c r="E331" s="93">
        <v>75.301000000000002</v>
      </c>
      <c r="F331" s="93">
        <v>75.301000000000002</v>
      </c>
      <c r="G331" s="54">
        <f t="shared" si="43"/>
        <v>0</v>
      </c>
      <c r="H331" s="54">
        <f t="shared" si="44"/>
        <v>0</v>
      </c>
      <c r="I331" s="132">
        <f t="shared" si="40"/>
        <v>1</v>
      </c>
      <c r="J331" s="54"/>
      <c r="K331" s="126"/>
    </row>
    <row r="332" spans="1:11" ht="19.5" customHeight="1">
      <c r="A332" s="109" t="s">
        <v>463</v>
      </c>
      <c r="B332" s="111" t="s">
        <v>79</v>
      </c>
      <c r="C332" s="111" t="s">
        <v>590</v>
      </c>
      <c r="D332" s="93">
        <v>160.79239999999999</v>
      </c>
      <c r="E332" s="93">
        <v>160.79239999999999</v>
      </c>
      <c r="F332" s="93">
        <v>160.79239999999999</v>
      </c>
      <c r="G332" s="54">
        <f t="shared" si="43"/>
        <v>0</v>
      </c>
      <c r="H332" s="54">
        <f t="shared" si="44"/>
        <v>0</v>
      </c>
      <c r="I332" s="132">
        <f t="shared" si="40"/>
        <v>1</v>
      </c>
      <c r="J332" s="54"/>
      <c r="K332" s="126"/>
    </row>
    <row r="333" spans="1:11" ht="27" customHeight="1">
      <c r="A333" s="109" t="s">
        <v>251</v>
      </c>
      <c r="B333" s="111" t="s">
        <v>79</v>
      </c>
      <c r="C333" s="111" t="s">
        <v>591</v>
      </c>
      <c r="D333" s="93">
        <v>456.76299999999998</v>
      </c>
      <c r="E333" s="93">
        <v>346.76334000000003</v>
      </c>
      <c r="F333" s="93">
        <v>346.76334000000003</v>
      </c>
      <c r="G333" s="54">
        <f t="shared" si="43"/>
        <v>0</v>
      </c>
      <c r="H333" s="54">
        <f t="shared" si="44"/>
        <v>109.99965999999995</v>
      </c>
      <c r="I333" s="132">
        <f t="shared" si="40"/>
        <v>0.75917563375317187</v>
      </c>
      <c r="J333" s="54"/>
      <c r="K333" s="126"/>
    </row>
    <row r="334" spans="1:11" ht="19.5" customHeight="1">
      <c r="A334" s="109" t="s">
        <v>252</v>
      </c>
      <c r="B334" s="111" t="s">
        <v>79</v>
      </c>
      <c r="C334" s="111" t="s">
        <v>592</v>
      </c>
      <c r="D334" s="93">
        <v>7.0220599999999997</v>
      </c>
      <c r="E334" s="93">
        <v>7.0220599999999997</v>
      </c>
      <c r="F334" s="93">
        <v>7.0220599999999997</v>
      </c>
      <c r="G334" s="54">
        <f t="shared" si="43"/>
        <v>0</v>
      </c>
      <c r="H334" s="54">
        <f t="shared" si="44"/>
        <v>0</v>
      </c>
      <c r="I334" s="132">
        <f t="shared" si="40"/>
        <v>1</v>
      </c>
      <c r="J334" s="54"/>
      <c r="K334" s="126"/>
    </row>
    <row r="335" spans="1:11" ht="22.5" customHeight="1">
      <c r="A335" s="109" t="s">
        <v>253</v>
      </c>
      <c r="B335" s="111" t="s">
        <v>79</v>
      </c>
      <c r="C335" s="111" t="s">
        <v>593</v>
      </c>
      <c r="D335" s="93">
        <v>28.283000000000001</v>
      </c>
      <c r="E335" s="93">
        <v>28.283000000000001</v>
      </c>
      <c r="F335" s="93">
        <v>28.283000000000001</v>
      </c>
      <c r="G335" s="54">
        <f t="shared" si="43"/>
        <v>0</v>
      </c>
      <c r="H335" s="54">
        <f t="shared" si="44"/>
        <v>0</v>
      </c>
      <c r="I335" s="132">
        <f t="shared" si="40"/>
        <v>1</v>
      </c>
      <c r="J335" s="54"/>
      <c r="K335" s="126"/>
    </row>
    <row r="336" spans="1:11" ht="94.5">
      <c r="A336" s="110" t="s">
        <v>264</v>
      </c>
      <c r="B336" s="111" t="s">
        <v>79</v>
      </c>
      <c r="C336" s="111" t="s">
        <v>594</v>
      </c>
      <c r="D336" s="93">
        <v>5635.9059900000002</v>
      </c>
      <c r="E336" s="93">
        <v>5571.4463500000002</v>
      </c>
      <c r="F336" s="93">
        <v>5571.4463500000002</v>
      </c>
      <c r="G336" s="54">
        <f t="shared" si="43"/>
        <v>0</v>
      </c>
      <c r="H336" s="54">
        <f t="shared" si="44"/>
        <v>64.459640000000036</v>
      </c>
      <c r="I336" s="132">
        <f t="shared" si="40"/>
        <v>0.98856268360147004</v>
      </c>
      <c r="J336" s="54"/>
      <c r="K336" s="126"/>
    </row>
    <row r="337" spans="1:11" s="34" customFormat="1" ht="47.25">
      <c r="A337" s="102" t="s">
        <v>66</v>
      </c>
      <c r="B337" s="42"/>
      <c r="C337" s="33" t="s">
        <v>67</v>
      </c>
      <c r="D337" s="53">
        <f>SUM(D338:D348)</f>
        <v>22410.879829999998</v>
      </c>
      <c r="E337" s="53">
        <f>SUM(E338:E348)</f>
        <v>22020.73906</v>
      </c>
      <c r="F337" s="53">
        <f>SUM(F338:F348)</f>
        <v>22020.73906</v>
      </c>
      <c r="G337" s="53">
        <f t="shared" si="38"/>
        <v>0</v>
      </c>
      <c r="H337" s="53">
        <f t="shared" si="39"/>
        <v>390.14076999999816</v>
      </c>
      <c r="I337" s="133">
        <f t="shared" si="40"/>
        <v>0.98259145678530024</v>
      </c>
      <c r="J337" s="141" t="s">
        <v>1197</v>
      </c>
      <c r="K337" s="156" t="s">
        <v>1225</v>
      </c>
    </row>
    <row r="338" spans="1:11" ht="35.25" customHeight="1">
      <c r="A338" s="109" t="s">
        <v>595</v>
      </c>
      <c r="B338" s="111" t="s">
        <v>43</v>
      </c>
      <c r="C338" s="111" t="s">
        <v>597</v>
      </c>
      <c r="D338" s="93">
        <v>1508.0865799999999</v>
      </c>
      <c r="E338" s="93">
        <v>1508.0865799999999</v>
      </c>
      <c r="F338" s="93">
        <v>1508.0865799999999</v>
      </c>
      <c r="G338" s="54">
        <f t="shared" si="38"/>
        <v>0</v>
      </c>
      <c r="H338" s="54">
        <f t="shared" si="39"/>
        <v>0</v>
      </c>
      <c r="I338" s="132">
        <f t="shared" si="40"/>
        <v>1</v>
      </c>
      <c r="J338" s="54"/>
      <c r="K338" s="126"/>
    </row>
    <row r="339" spans="1:11" ht="47.25">
      <c r="A339" s="109" t="s">
        <v>596</v>
      </c>
      <c r="B339" s="111" t="s">
        <v>79</v>
      </c>
      <c r="C339" s="111" t="s">
        <v>598</v>
      </c>
      <c r="D339" s="93">
        <v>17238.78486</v>
      </c>
      <c r="E339" s="93">
        <v>16964.93677</v>
      </c>
      <c r="F339" s="93">
        <v>16964.93677</v>
      </c>
      <c r="G339" s="54">
        <f t="shared" ref="G339:G348" si="45">E339-F339</f>
        <v>0</v>
      </c>
      <c r="H339" s="54">
        <f t="shared" ref="H339:H348" si="46">D339-F339</f>
        <v>273.8480899999995</v>
      </c>
      <c r="I339" s="132">
        <f t="shared" si="40"/>
        <v>0.98411442034783891</v>
      </c>
      <c r="J339" s="54"/>
      <c r="K339" s="126"/>
    </row>
    <row r="340" spans="1:11" ht="19.5" customHeight="1">
      <c r="A340" s="109" t="s">
        <v>558</v>
      </c>
      <c r="B340" s="111" t="s">
        <v>79</v>
      </c>
      <c r="C340" s="111" t="s">
        <v>1088</v>
      </c>
      <c r="D340" s="93">
        <v>57.5</v>
      </c>
      <c r="E340" s="93">
        <v>57.5</v>
      </c>
      <c r="F340" s="93">
        <v>57.5</v>
      </c>
      <c r="G340" s="54">
        <f t="shared" si="45"/>
        <v>0</v>
      </c>
      <c r="H340" s="54">
        <f t="shared" si="46"/>
        <v>0</v>
      </c>
      <c r="I340" s="132">
        <f t="shared" ref="I340:I348" si="47">F340/D340</f>
        <v>1</v>
      </c>
      <c r="J340" s="54"/>
      <c r="K340" s="126"/>
    </row>
    <row r="341" spans="1:11" ht="37.5" customHeight="1">
      <c r="A341" s="109" t="s">
        <v>248</v>
      </c>
      <c r="B341" s="111" t="s">
        <v>79</v>
      </c>
      <c r="C341" s="111" t="s">
        <v>599</v>
      </c>
      <c r="D341" s="93">
        <v>240.81280000000001</v>
      </c>
      <c r="E341" s="93">
        <v>240.81280000000001</v>
      </c>
      <c r="F341" s="93">
        <v>240.81280000000001</v>
      </c>
      <c r="G341" s="54">
        <f t="shared" si="45"/>
        <v>0</v>
      </c>
      <c r="H341" s="54">
        <f t="shared" si="46"/>
        <v>0</v>
      </c>
      <c r="I341" s="132">
        <f t="shared" si="47"/>
        <v>1</v>
      </c>
      <c r="J341" s="54"/>
      <c r="K341" s="126"/>
    </row>
    <row r="342" spans="1:11" ht="20.25" customHeight="1">
      <c r="A342" s="109" t="s">
        <v>463</v>
      </c>
      <c r="B342" s="111" t="s">
        <v>79</v>
      </c>
      <c r="C342" s="111" t="s">
        <v>600</v>
      </c>
      <c r="D342" s="93">
        <v>181.767</v>
      </c>
      <c r="E342" s="93">
        <v>120.1901</v>
      </c>
      <c r="F342" s="93">
        <v>120.1901</v>
      </c>
      <c r="G342" s="54">
        <f t="shared" si="45"/>
        <v>0</v>
      </c>
      <c r="H342" s="54">
        <f t="shared" si="46"/>
        <v>61.576899999999995</v>
      </c>
      <c r="I342" s="132">
        <f t="shared" si="47"/>
        <v>0.6612316867198117</v>
      </c>
      <c r="J342" s="54"/>
      <c r="K342" s="126"/>
    </row>
    <row r="343" spans="1:11" ht="21.75" customHeight="1">
      <c r="A343" s="109" t="s">
        <v>251</v>
      </c>
      <c r="B343" s="111" t="s">
        <v>79</v>
      </c>
      <c r="C343" s="111" t="s">
        <v>601</v>
      </c>
      <c r="D343" s="93">
        <v>1205.6859199999999</v>
      </c>
      <c r="E343" s="93">
        <v>1205.6859199999999</v>
      </c>
      <c r="F343" s="93">
        <v>1205.6859199999999</v>
      </c>
      <c r="G343" s="54">
        <f t="shared" si="45"/>
        <v>0</v>
      </c>
      <c r="H343" s="54">
        <f t="shared" si="46"/>
        <v>0</v>
      </c>
      <c r="I343" s="132">
        <f t="shared" si="47"/>
        <v>1</v>
      </c>
      <c r="J343" s="54"/>
      <c r="K343" s="126"/>
    </row>
    <row r="344" spans="1:11" ht="20.25" customHeight="1">
      <c r="A344" s="109" t="s">
        <v>252</v>
      </c>
      <c r="B344" s="111" t="s">
        <v>79</v>
      </c>
      <c r="C344" s="111" t="s">
        <v>602</v>
      </c>
      <c r="D344" s="93">
        <v>4.6347500000000004</v>
      </c>
      <c r="E344" s="93">
        <v>4.6347500000000004</v>
      </c>
      <c r="F344" s="93">
        <v>4.6347500000000004</v>
      </c>
      <c r="G344" s="54">
        <f t="shared" si="45"/>
        <v>0</v>
      </c>
      <c r="H344" s="54">
        <f t="shared" si="46"/>
        <v>0</v>
      </c>
      <c r="I344" s="132">
        <f t="shared" si="47"/>
        <v>1</v>
      </c>
      <c r="J344" s="54"/>
      <c r="K344" s="126"/>
    </row>
    <row r="345" spans="1:11" ht="22.5" customHeight="1">
      <c r="A345" s="109" t="s">
        <v>253</v>
      </c>
      <c r="B345" s="111" t="s">
        <v>79</v>
      </c>
      <c r="C345" s="111" t="s">
        <v>603</v>
      </c>
      <c r="D345" s="93">
        <v>100.35299999999999</v>
      </c>
      <c r="E345" s="93">
        <v>100.35299999999999</v>
      </c>
      <c r="F345" s="93">
        <v>100.35299999999999</v>
      </c>
      <c r="G345" s="54">
        <f t="shared" si="45"/>
        <v>0</v>
      </c>
      <c r="H345" s="54">
        <f t="shared" si="46"/>
        <v>0</v>
      </c>
      <c r="I345" s="132">
        <f t="shared" si="47"/>
        <v>1</v>
      </c>
      <c r="J345" s="54"/>
      <c r="K345" s="126"/>
    </row>
    <row r="346" spans="1:11" ht="22.5" customHeight="1">
      <c r="A346" s="109" t="s">
        <v>464</v>
      </c>
      <c r="B346" s="111" t="s">
        <v>79</v>
      </c>
      <c r="C346" s="111" t="s">
        <v>1089</v>
      </c>
      <c r="D346" s="93">
        <v>100</v>
      </c>
      <c r="E346" s="93">
        <v>100</v>
      </c>
      <c r="F346" s="93">
        <v>100</v>
      </c>
      <c r="G346" s="54">
        <f t="shared" si="45"/>
        <v>0</v>
      </c>
      <c r="H346" s="54">
        <f t="shared" si="46"/>
        <v>0</v>
      </c>
      <c r="I346" s="132">
        <f t="shared" si="47"/>
        <v>1</v>
      </c>
      <c r="J346" s="54"/>
      <c r="K346" s="126"/>
    </row>
    <row r="347" spans="1:11" ht="94.5">
      <c r="A347" s="110" t="s">
        <v>264</v>
      </c>
      <c r="B347" s="111" t="s">
        <v>79</v>
      </c>
      <c r="C347" s="111" t="s">
        <v>604</v>
      </c>
      <c r="D347" s="93">
        <v>1768.05492</v>
      </c>
      <c r="E347" s="93">
        <v>1716.13914</v>
      </c>
      <c r="F347" s="93">
        <v>1716.13914</v>
      </c>
      <c r="G347" s="54">
        <f t="shared" si="45"/>
        <v>0</v>
      </c>
      <c r="H347" s="54">
        <f t="shared" si="46"/>
        <v>51.915780000000041</v>
      </c>
      <c r="I347" s="132">
        <f t="shared" si="47"/>
        <v>0.97063678316055924</v>
      </c>
      <c r="J347" s="54"/>
      <c r="K347" s="126"/>
    </row>
    <row r="348" spans="1:11" ht="54.75" customHeight="1">
      <c r="A348" s="109" t="s">
        <v>283</v>
      </c>
      <c r="B348" s="111" t="s">
        <v>79</v>
      </c>
      <c r="C348" s="111" t="s">
        <v>605</v>
      </c>
      <c r="D348" s="93">
        <v>5.2</v>
      </c>
      <c r="E348" s="93">
        <v>2.4</v>
      </c>
      <c r="F348" s="93">
        <v>2.4</v>
      </c>
      <c r="G348" s="54">
        <f t="shared" si="45"/>
        <v>0</v>
      </c>
      <c r="H348" s="54">
        <f t="shared" si="46"/>
        <v>2.8000000000000003</v>
      </c>
      <c r="I348" s="132">
        <f t="shared" si="47"/>
        <v>0.46153846153846151</v>
      </c>
      <c r="J348" s="54"/>
      <c r="K348" s="126"/>
    </row>
    <row r="349" spans="1:11" s="36" customFormat="1" ht="15" customHeight="1">
      <c r="A349" s="196" t="s">
        <v>504</v>
      </c>
      <c r="B349" s="196"/>
      <c r="C349" s="196"/>
      <c r="D349" s="196"/>
      <c r="E349" s="196"/>
      <c r="F349" s="196"/>
      <c r="G349" s="196"/>
      <c r="H349" s="196"/>
      <c r="I349" s="196"/>
      <c r="J349" s="169" t="s">
        <v>1201</v>
      </c>
      <c r="K349" s="169" t="s">
        <v>1219</v>
      </c>
    </row>
    <row r="350" spans="1:11" s="36" customFormat="1" ht="59.25" customHeight="1">
      <c r="A350" s="196"/>
      <c r="B350" s="196"/>
      <c r="C350" s="196"/>
      <c r="D350" s="196"/>
      <c r="E350" s="196"/>
      <c r="F350" s="196"/>
      <c r="G350" s="196"/>
      <c r="H350" s="196"/>
      <c r="I350" s="196"/>
      <c r="J350" s="170"/>
      <c r="K350" s="170"/>
    </row>
    <row r="351" spans="1:11" s="73" customFormat="1" ht="18.75">
      <c r="A351" s="81" t="s">
        <v>2</v>
      </c>
      <c r="B351" s="29"/>
      <c r="C351" s="75" t="s">
        <v>166</v>
      </c>
      <c r="D351" s="72">
        <f>D353+D368+D381+D385</f>
        <v>173624.29262999998</v>
      </c>
      <c r="E351" s="72">
        <f t="shared" ref="E351:F351" si="48">E353+E368+E381+E385</f>
        <v>171262.01616999999</v>
      </c>
      <c r="F351" s="72">
        <f t="shared" si="48"/>
        <v>171262.01616999999</v>
      </c>
      <c r="G351" s="72">
        <f t="shared" ref="G351:G383" si="49">E351-F351</f>
        <v>0</v>
      </c>
      <c r="H351" s="72">
        <f t="shared" ref="H351:H383" si="50">D351-F351</f>
        <v>2362.2764599999937</v>
      </c>
      <c r="I351" s="136">
        <f>F351/D351</f>
        <v>0.98639432060907462</v>
      </c>
      <c r="J351" s="148"/>
      <c r="K351" s="126"/>
    </row>
    <row r="352" spans="1:11" ht="18.75">
      <c r="A352" s="31" t="s">
        <v>9</v>
      </c>
      <c r="B352" s="15"/>
      <c r="C352" s="15"/>
      <c r="D352" s="60"/>
      <c r="E352" s="60"/>
      <c r="F352" s="60"/>
      <c r="G352" s="60"/>
      <c r="H352" s="60"/>
      <c r="I352" s="60"/>
      <c r="J352" s="52"/>
      <c r="K352" s="126"/>
    </row>
    <row r="353" spans="1:11" s="34" customFormat="1" ht="47.25">
      <c r="A353" s="37" t="s">
        <v>68</v>
      </c>
      <c r="B353" s="35"/>
      <c r="C353" s="33" t="s">
        <v>167</v>
      </c>
      <c r="D353" s="53">
        <f>SUM(D354:D367)</f>
        <v>135247.94307000001</v>
      </c>
      <c r="E353" s="53">
        <f>SUM(E354:E367)</f>
        <v>135222.33592000001</v>
      </c>
      <c r="F353" s="53">
        <f>SUM(F354:F367)</f>
        <v>135222.33592000001</v>
      </c>
      <c r="G353" s="53">
        <f t="shared" si="49"/>
        <v>0</v>
      </c>
      <c r="H353" s="53">
        <f t="shared" si="50"/>
        <v>25.607149999996182</v>
      </c>
      <c r="I353" s="133">
        <f t="shared" ref="I353:I394" si="51">F353/D353</f>
        <v>0.99981066514270944</v>
      </c>
      <c r="J353" s="141" t="s">
        <v>1197</v>
      </c>
      <c r="K353" s="156" t="s">
        <v>1217</v>
      </c>
    </row>
    <row r="354" spans="1:11" ht="37.5" customHeight="1">
      <c r="A354" s="109" t="s">
        <v>606</v>
      </c>
      <c r="B354" s="111" t="s">
        <v>43</v>
      </c>
      <c r="C354" s="111" t="s">
        <v>72</v>
      </c>
      <c r="D354" s="93">
        <v>47415.012000000002</v>
      </c>
      <c r="E354" s="93">
        <v>47415.012000000002</v>
      </c>
      <c r="F354" s="93">
        <v>47415.012000000002</v>
      </c>
      <c r="G354" s="54">
        <f t="shared" si="49"/>
        <v>0</v>
      </c>
      <c r="H354" s="54">
        <f t="shared" si="50"/>
        <v>0</v>
      </c>
      <c r="I354" s="132">
        <f t="shared" si="51"/>
        <v>1</v>
      </c>
      <c r="J354" s="54"/>
      <c r="K354" s="126"/>
    </row>
    <row r="355" spans="1:11" ht="38.25" customHeight="1">
      <c r="A355" s="109" t="s">
        <v>607</v>
      </c>
      <c r="B355" s="111" t="s">
        <v>43</v>
      </c>
      <c r="C355" s="111" t="s">
        <v>616</v>
      </c>
      <c r="D355" s="93">
        <v>704.91183999999998</v>
      </c>
      <c r="E355" s="93">
        <v>704.91183999999998</v>
      </c>
      <c r="F355" s="93">
        <v>704.91183999999998</v>
      </c>
      <c r="G355" s="54">
        <f t="shared" si="49"/>
        <v>0</v>
      </c>
      <c r="H355" s="54">
        <f t="shared" si="50"/>
        <v>0</v>
      </c>
      <c r="I355" s="132">
        <f t="shared" si="51"/>
        <v>1</v>
      </c>
      <c r="J355" s="54"/>
      <c r="K355" s="126"/>
    </row>
    <row r="356" spans="1:11" ht="31.5">
      <c r="A356" s="109" t="s">
        <v>69</v>
      </c>
      <c r="B356" s="111" t="s">
        <v>43</v>
      </c>
      <c r="C356" s="111" t="s">
        <v>617</v>
      </c>
      <c r="D356" s="93">
        <v>50.316279999999999</v>
      </c>
      <c r="E356" s="93">
        <v>50.316279999999999</v>
      </c>
      <c r="F356" s="93">
        <v>50.316279999999999</v>
      </c>
      <c r="G356" s="54">
        <f t="shared" ref="G356:G367" si="52">E356-F356</f>
        <v>0</v>
      </c>
      <c r="H356" s="54">
        <f t="shared" ref="H356:H367" si="53">D356-F356</f>
        <v>0</v>
      </c>
      <c r="I356" s="132">
        <f t="shared" si="51"/>
        <v>1</v>
      </c>
      <c r="J356" s="54"/>
      <c r="K356" s="126"/>
    </row>
    <row r="357" spans="1:11" ht="54" customHeight="1">
      <c r="A357" s="109" t="s">
        <v>70</v>
      </c>
      <c r="B357" s="111" t="s">
        <v>79</v>
      </c>
      <c r="C357" s="111" t="s">
        <v>618</v>
      </c>
      <c r="D357" s="93">
        <v>1542.4271100000001</v>
      </c>
      <c r="E357" s="93">
        <v>1516.8535199999999</v>
      </c>
      <c r="F357" s="93">
        <v>1516.8535199999999</v>
      </c>
      <c r="G357" s="54">
        <f t="shared" si="52"/>
        <v>0</v>
      </c>
      <c r="H357" s="54">
        <f t="shared" si="53"/>
        <v>25.573590000000195</v>
      </c>
      <c r="I357" s="132">
        <f t="shared" si="51"/>
        <v>0.98341990371266219</v>
      </c>
      <c r="J357" s="54"/>
      <c r="K357" s="126"/>
    </row>
    <row r="358" spans="1:11" ht="40.5" customHeight="1">
      <c r="A358" s="109" t="s">
        <v>71</v>
      </c>
      <c r="B358" s="111" t="s">
        <v>79</v>
      </c>
      <c r="C358" s="111" t="s">
        <v>619</v>
      </c>
      <c r="D358" s="93">
        <v>889.95</v>
      </c>
      <c r="E358" s="93">
        <v>889.95</v>
      </c>
      <c r="F358" s="93">
        <v>889.95</v>
      </c>
      <c r="G358" s="54">
        <f t="shared" si="52"/>
        <v>0</v>
      </c>
      <c r="H358" s="54">
        <f t="shared" si="53"/>
        <v>0</v>
      </c>
      <c r="I358" s="132">
        <f t="shared" si="51"/>
        <v>1</v>
      </c>
      <c r="J358" s="54"/>
      <c r="K358" s="126"/>
    </row>
    <row r="359" spans="1:11" ht="47.25">
      <c r="A359" s="109" t="s">
        <v>608</v>
      </c>
      <c r="B359" s="111" t="s">
        <v>43</v>
      </c>
      <c r="C359" s="111" t="s">
        <v>620</v>
      </c>
      <c r="D359" s="93">
        <v>130.85</v>
      </c>
      <c r="E359" s="93">
        <v>130.85</v>
      </c>
      <c r="F359" s="93">
        <v>130.85</v>
      </c>
      <c r="G359" s="54">
        <f t="shared" si="52"/>
        <v>0</v>
      </c>
      <c r="H359" s="54">
        <f t="shared" si="53"/>
        <v>0</v>
      </c>
      <c r="I359" s="132">
        <f t="shared" si="51"/>
        <v>1</v>
      </c>
      <c r="J359" s="54"/>
      <c r="K359" s="126"/>
    </row>
    <row r="360" spans="1:11" ht="40.5" customHeight="1">
      <c r="A360" s="109" t="s">
        <v>609</v>
      </c>
      <c r="B360" s="111" t="s">
        <v>43</v>
      </c>
      <c r="C360" s="111" t="s">
        <v>621</v>
      </c>
      <c r="D360" s="93">
        <v>838.96556999999996</v>
      </c>
      <c r="E360" s="93">
        <v>838.96556999999996</v>
      </c>
      <c r="F360" s="93">
        <v>838.96556999999996</v>
      </c>
      <c r="G360" s="54">
        <f t="shared" si="52"/>
        <v>0</v>
      </c>
      <c r="H360" s="54">
        <f t="shared" si="53"/>
        <v>0</v>
      </c>
      <c r="I360" s="132">
        <f t="shared" si="51"/>
        <v>1</v>
      </c>
      <c r="J360" s="54"/>
      <c r="K360" s="126"/>
    </row>
    <row r="361" spans="1:11" ht="40.5" customHeight="1">
      <c r="A361" s="109" t="s">
        <v>610</v>
      </c>
      <c r="B361" s="111" t="s">
        <v>79</v>
      </c>
      <c r="C361" s="111" t="s">
        <v>622</v>
      </c>
      <c r="D361" s="93">
        <v>363.02</v>
      </c>
      <c r="E361" s="93">
        <v>363.02</v>
      </c>
      <c r="F361" s="93">
        <v>363.02</v>
      </c>
      <c r="G361" s="54">
        <f t="shared" si="52"/>
        <v>0</v>
      </c>
      <c r="H361" s="54">
        <f t="shared" si="53"/>
        <v>0</v>
      </c>
      <c r="I361" s="132">
        <f t="shared" si="51"/>
        <v>1</v>
      </c>
      <c r="J361" s="54"/>
      <c r="K361" s="126"/>
    </row>
    <row r="362" spans="1:11" ht="41.25" customHeight="1">
      <c r="A362" s="109" t="s">
        <v>611</v>
      </c>
      <c r="B362" s="111" t="s">
        <v>43</v>
      </c>
      <c r="C362" s="111" t="s">
        <v>623</v>
      </c>
      <c r="D362" s="93">
        <v>3.48</v>
      </c>
      <c r="E362" s="93">
        <v>3.48</v>
      </c>
      <c r="F362" s="93">
        <v>3.48</v>
      </c>
      <c r="G362" s="54">
        <f t="shared" si="52"/>
        <v>0</v>
      </c>
      <c r="H362" s="54">
        <f t="shared" si="53"/>
        <v>0</v>
      </c>
      <c r="I362" s="132">
        <f t="shared" si="51"/>
        <v>1</v>
      </c>
      <c r="J362" s="54"/>
      <c r="K362" s="126"/>
    </row>
    <row r="363" spans="1:11" ht="56.25" customHeight="1">
      <c r="A363" s="109" t="s">
        <v>612</v>
      </c>
      <c r="B363" s="111" t="s">
        <v>43</v>
      </c>
      <c r="C363" s="111" t="s">
        <v>624</v>
      </c>
      <c r="D363" s="93">
        <v>159.19999999999999</v>
      </c>
      <c r="E363" s="93">
        <v>159.19999999999999</v>
      </c>
      <c r="F363" s="93">
        <v>159.19999999999999</v>
      </c>
      <c r="G363" s="54">
        <f t="shared" si="52"/>
        <v>0</v>
      </c>
      <c r="H363" s="54">
        <f t="shared" si="53"/>
        <v>0</v>
      </c>
      <c r="I363" s="132">
        <f t="shared" si="51"/>
        <v>1</v>
      </c>
      <c r="J363" s="54"/>
      <c r="K363" s="126"/>
    </row>
    <row r="364" spans="1:11" ht="22.5" hidden="1" customHeight="1">
      <c r="A364" s="109" t="s">
        <v>613</v>
      </c>
      <c r="B364" s="111" t="s">
        <v>43</v>
      </c>
      <c r="C364" s="111" t="s">
        <v>625</v>
      </c>
      <c r="D364" s="93">
        <v>0</v>
      </c>
      <c r="E364" s="93">
        <v>0</v>
      </c>
      <c r="F364" s="93">
        <v>0</v>
      </c>
      <c r="G364" s="54">
        <f t="shared" si="52"/>
        <v>0</v>
      </c>
      <c r="H364" s="54">
        <f t="shared" si="53"/>
        <v>0</v>
      </c>
      <c r="I364" s="132"/>
      <c r="J364" s="54"/>
      <c r="K364" s="126"/>
    </row>
    <row r="365" spans="1:11" ht="20.25" customHeight="1">
      <c r="A365" s="109" t="s">
        <v>614</v>
      </c>
      <c r="B365" s="111" t="s">
        <v>43</v>
      </c>
      <c r="C365" s="111" t="s">
        <v>626</v>
      </c>
      <c r="D365" s="93">
        <v>81148.010559999995</v>
      </c>
      <c r="E365" s="93">
        <v>81148.010559999995</v>
      </c>
      <c r="F365" s="93">
        <v>81148.010559999995</v>
      </c>
      <c r="G365" s="54">
        <f t="shared" si="52"/>
        <v>0</v>
      </c>
      <c r="H365" s="54">
        <f t="shared" si="53"/>
        <v>0</v>
      </c>
      <c r="I365" s="132">
        <f t="shared" si="51"/>
        <v>1</v>
      </c>
      <c r="J365" s="54"/>
      <c r="K365" s="126"/>
    </row>
    <row r="366" spans="1:11" ht="31.5">
      <c r="A366" s="109" t="s">
        <v>615</v>
      </c>
      <c r="B366" s="111" t="s">
        <v>43</v>
      </c>
      <c r="C366" s="111" t="s">
        <v>627</v>
      </c>
      <c r="D366" s="93">
        <v>1912.0165400000001</v>
      </c>
      <c r="E366" s="93">
        <v>1912.0165400000001</v>
      </c>
      <c r="F366" s="93">
        <v>1912.0165400000001</v>
      </c>
      <c r="G366" s="54">
        <f t="shared" si="52"/>
        <v>0</v>
      </c>
      <c r="H366" s="54">
        <f t="shared" si="53"/>
        <v>0</v>
      </c>
      <c r="I366" s="132">
        <f t="shared" si="51"/>
        <v>1</v>
      </c>
      <c r="J366" s="54"/>
      <c r="K366" s="126"/>
    </row>
    <row r="367" spans="1:11" ht="94.5">
      <c r="A367" s="110" t="s">
        <v>264</v>
      </c>
      <c r="B367" s="111" t="s">
        <v>79</v>
      </c>
      <c r="C367" s="111" t="s">
        <v>628</v>
      </c>
      <c r="D367" s="93">
        <v>89.783169999999998</v>
      </c>
      <c r="E367" s="93">
        <v>89.749610000000004</v>
      </c>
      <c r="F367" s="93">
        <v>89.749610000000004</v>
      </c>
      <c r="G367" s="54">
        <f t="shared" si="52"/>
        <v>0</v>
      </c>
      <c r="H367" s="54">
        <f t="shared" si="53"/>
        <v>3.3559999999994261E-2</v>
      </c>
      <c r="I367" s="132">
        <f t="shared" si="51"/>
        <v>0.99962621056930834</v>
      </c>
      <c r="J367" s="54"/>
      <c r="K367" s="126"/>
    </row>
    <row r="368" spans="1:11" s="34" customFormat="1" ht="53.25" customHeight="1">
      <c r="A368" s="102" t="s">
        <v>73</v>
      </c>
      <c r="B368" s="35"/>
      <c r="C368" s="33" t="s">
        <v>76</v>
      </c>
      <c r="D368" s="53">
        <f>SUM(D369:D380)</f>
        <v>16876.15814</v>
      </c>
      <c r="E368" s="53">
        <f>SUM(E369:E380)</f>
        <v>16792.337629999998</v>
      </c>
      <c r="F368" s="53">
        <f>SUM(F369:F380)</f>
        <v>16792.337629999998</v>
      </c>
      <c r="G368" s="53">
        <f t="shared" si="49"/>
        <v>0</v>
      </c>
      <c r="H368" s="53">
        <f t="shared" si="50"/>
        <v>83.820510000001377</v>
      </c>
      <c r="I368" s="133">
        <f t="shared" si="51"/>
        <v>0.99503319954075753</v>
      </c>
      <c r="J368" s="141" t="s">
        <v>1197</v>
      </c>
      <c r="K368" s="156" t="s">
        <v>1217</v>
      </c>
    </row>
    <row r="369" spans="1:11" ht="15.75">
      <c r="A369" s="109" t="s">
        <v>629</v>
      </c>
      <c r="B369" s="111" t="s">
        <v>79</v>
      </c>
      <c r="C369" s="111" t="s">
        <v>77</v>
      </c>
      <c r="D369" s="93">
        <v>222.2</v>
      </c>
      <c r="E369" s="93">
        <v>222.2</v>
      </c>
      <c r="F369" s="93">
        <v>222.2</v>
      </c>
      <c r="G369" s="54">
        <f t="shared" si="49"/>
        <v>0</v>
      </c>
      <c r="H369" s="54">
        <f t="shared" si="50"/>
        <v>0</v>
      </c>
      <c r="I369" s="132">
        <f t="shared" si="51"/>
        <v>1</v>
      </c>
      <c r="J369" s="54"/>
      <c r="K369" s="126"/>
    </row>
    <row r="370" spans="1:11" ht="54.75" customHeight="1">
      <c r="A370" s="109" t="s">
        <v>630</v>
      </c>
      <c r="B370" s="111" t="s">
        <v>79</v>
      </c>
      <c r="C370" s="111" t="s">
        <v>634</v>
      </c>
      <c r="D370" s="93">
        <v>490</v>
      </c>
      <c r="E370" s="93">
        <v>480.15001000000001</v>
      </c>
      <c r="F370" s="93">
        <v>480.15001000000001</v>
      </c>
      <c r="G370" s="54">
        <f t="shared" ref="G370:G379" si="54">E370-F370</f>
        <v>0</v>
      </c>
      <c r="H370" s="54">
        <f t="shared" ref="H370:H379" si="55">D370-F370</f>
        <v>9.8499899999999911</v>
      </c>
      <c r="I370" s="132">
        <f t="shared" si="51"/>
        <v>0.97989797959183678</v>
      </c>
      <c r="J370" s="54"/>
      <c r="K370" s="126"/>
    </row>
    <row r="371" spans="1:11" ht="54" customHeight="1">
      <c r="A371" s="109" t="s">
        <v>631</v>
      </c>
      <c r="B371" s="111" t="s">
        <v>79</v>
      </c>
      <c r="C371" s="111" t="s">
        <v>635</v>
      </c>
      <c r="D371" s="93">
        <v>24</v>
      </c>
      <c r="E371" s="93">
        <v>24</v>
      </c>
      <c r="F371" s="93">
        <v>24</v>
      </c>
      <c r="G371" s="54">
        <f t="shared" si="54"/>
        <v>0</v>
      </c>
      <c r="H371" s="54">
        <f t="shared" si="55"/>
        <v>0</v>
      </c>
      <c r="I371" s="132">
        <f t="shared" si="51"/>
        <v>1</v>
      </c>
      <c r="J371" s="54"/>
      <c r="K371" s="126"/>
    </row>
    <row r="372" spans="1:11" ht="54" customHeight="1">
      <c r="A372" s="109" t="s">
        <v>632</v>
      </c>
      <c r="B372" s="111" t="s">
        <v>43</v>
      </c>
      <c r="C372" s="111" t="s">
        <v>636</v>
      </c>
      <c r="D372" s="93">
        <v>9950</v>
      </c>
      <c r="E372" s="93">
        <v>9950</v>
      </c>
      <c r="F372" s="93">
        <v>9950</v>
      </c>
      <c r="G372" s="54">
        <f t="shared" si="54"/>
        <v>0</v>
      </c>
      <c r="H372" s="54">
        <f t="shared" si="55"/>
        <v>0</v>
      </c>
      <c r="I372" s="132">
        <f t="shared" si="51"/>
        <v>1</v>
      </c>
      <c r="J372" s="54"/>
      <c r="K372" s="126"/>
    </row>
    <row r="373" spans="1:11" ht="31.5">
      <c r="A373" s="109" t="s">
        <v>633</v>
      </c>
      <c r="B373" s="111" t="s">
        <v>79</v>
      </c>
      <c r="C373" s="111" t="s">
        <v>637</v>
      </c>
      <c r="D373" s="93">
        <v>5138.3805300000004</v>
      </c>
      <c r="E373" s="93">
        <v>5138.3805300000004</v>
      </c>
      <c r="F373" s="93">
        <v>5138.3805300000004</v>
      </c>
      <c r="G373" s="54">
        <f t="shared" si="54"/>
        <v>0</v>
      </c>
      <c r="H373" s="54">
        <f t="shared" si="55"/>
        <v>0</v>
      </c>
      <c r="I373" s="132">
        <f t="shared" si="51"/>
        <v>1</v>
      </c>
      <c r="J373" s="54"/>
      <c r="K373" s="126"/>
    </row>
    <row r="374" spans="1:11" ht="31.5">
      <c r="A374" s="109" t="s">
        <v>248</v>
      </c>
      <c r="B374" s="111" t="s">
        <v>79</v>
      </c>
      <c r="C374" s="111" t="s">
        <v>638</v>
      </c>
      <c r="D374" s="93">
        <v>70.898499999999999</v>
      </c>
      <c r="E374" s="93">
        <v>70.898499999999999</v>
      </c>
      <c r="F374" s="93">
        <v>70.898499999999999</v>
      </c>
      <c r="G374" s="54">
        <f t="shared" si="54"/>
        <v>0</v>
      </c>
      <c r="H374" s="54">
        <f t="shared" si="55"/>
        <v>0</v>
      </c>
      <c r="I374" s="132">
        <f t="shared" si="51"/>
        <v>1</v>
      </c>
      <c r="J374" s="54"/>
      <c r="K374" s="126"/>
    </row>
    <row r="375" spans="1:11" ht="22.5" customHeight="1">
      <c r="A375" s="109" t="s">
        <v>463</v>
      </c>
      <c r="B375" s="111" t="s">
        <v>79</v>
      </c>
      <c r="C375" s="111" t="s">
        <v>639</v>
      </c>
      <c r="D375" s="93">
        <v>31.065000000000001</v>
      </c>
      <c r="E375" s="93">
        <v>5.5</v>
      </c>
      <c r="F375" s="93">
        <v>5.5</v>
      </c>
      <c r="G375" s="54">
        <f t="shared" si="54"/>
        <v>0</v>
      </c>
      <c r="H375" s="54">
        <f t="shared" si="55"/>
        <v>25.565000000000001</v>
      </c>
      <c r="I375" s="132">
        <f t="shared" si="51"/>
        <v>0.17704812489940447</v>
      </c>
      <c r="J375" s="54"/>
      <c r="K375" s="126"/>
    </row>
    <row r="376" spans="1:11" ht="20.25" customHeight="1">
      <c r="A376" s="109" t="s">
        <v>251</v>
      </c>
      <c r="B376" s="111" t="s">
        <v>79</v>
      </c>
      <c r="C376" s="111" t="s">
        <v>640</v>
      </c>
      <c r="D376" s="93">
        <v>161.83870999999999</v>
      </c>
      <c r="E376" s="93">
        <v>161.83870999999999</v>
      </c>
      <c r="F376" s="93">
        <v>161.83870999999999</v>
      </c>
      <c r="G376" s="54">
        <f t="shared" si="54"/>
        <v>0</v>
      </c>
      <c r="H376" s="54">
        <f t="shared" si="55"/>
        <v>0</v>
      </c>
      <c r="I376" s="132">
        <f t="shared" si="51"/>
        <v>1</v>
      </c>
      <c r="J376" s="54"/>
      <c r="K376" s="126"/>
    </row>
    <row r="377" spans="1:11" ht="19.5" customHeight="1">
      <c r="A377" s="109" t="s">
        <v>252</v>
      </c>
      <c r="B377" s="111" t="s">
        <v>79</v>
      </c>
      <c r="C377" s="111" t="s">
        <v>641</v>
      </c>
      <c r="D377" s="93">
        <v>60.813569999999999</v>
      </c>
      <c r="E377" s="93">
        <v>22.678129999999999</v>
      </c>
      <c r="F377" s="93">
        <v>22.678129999999999</v>
      </c>
      <c r="G377" s="54">
        <f t="shared" si="54"/>
        <v>0</v>
      </c>
      <c r="H377" s="54">
        <f t="shared" si="55"/>
        <v>38.135440000000003</v>
      </c>
      <c r="I377" s="132">
        <f t="shared" si="51"/>
        <v>0.3729123286134986</v>
      </c>
      <c r="J377" s="54"/>
      <c r="K377" s="126"/>
    </row>
    <row r="378" spans="1:11" ht="18.75" customHeight="1">
      <c r="A378" s="109" t="s">
        <v>253</v>
      </c>
      <c r="B378" s="111" t="s">
        <v>79</v>
      </c>
      <c r="C378" s="111" t="s">
        <v>642</v>
      </c>
      <c r="D378" s="93">
        <v>45.063000000000002</v>
      </c>
      <c r="E378" s="93">
        <v>45.063000000000002</v>
      </c>
      <c r="F378" s="93">
        <v>45.063000000000002</v>
      </c>
      <c r="G378" s="54">
        <f t="shared" si="54"/>
        <v>0</v>
      </c>
      <c r="H378" s="54">
        <f t="shared" si="55"/>
        <v>0</v>
      </c>
      <c r="I378" s="132">
        <f t="shared" si="51"/>
        <v>1</v>
      </c>
      <c r="J378" s="54"/>
      <c r="K378" s="126"/>
    </row>
    <row r="379" spans="1:11" ht="22.5" customHeight="1">
      <c r="A379" s="109" t="s">
        <v>263</v>
      </c>
      <c r="B379" s="111" t="s">
        <v>79</v>
      </c>
      <c r="C379" s="111" t="s">
        <v>643</v>
      </c>
      <c r="D379" s="93">
        <v>126.07425000000001</v>
      </c>
      <c r="E379" s="93">
        <v>126.07425000000001</v>
      </c>
      <c r="F379" s="93">
        <v>126.07425000000001</v>
      </c>
      <c r="G379" s="54">
        <f t="shared" si="54"/>
        <v>0</v>
      </c>
      <c r="H379" s="54">
        <f t="shared" si="55"/>
        <v>0</v>
      </c>
      <c r="I379" s="132">
        <f t="shared" si="51"/>
        <v>1</v>
      </c>
      <c r="J379" s="54"/>
      <c r="K379" s="126"/>
    </row>
    <row r="380" spans="1:11" ht="94.5">
      <c r="A380" s="110" t="s">
        <v>264</v>
      </c>
      <c r="B380" s="111" t="s">
        <v>79</v>
      </c>
      <c r="C380" s="111" t="s">
        <v>644</v>
      </c>
      <c r="D380" s="93">
        <v>555.82457999999997</v>
      </c>
      <c r="E380" s="93">
        <v>545.55449999999996</v>
      </c>
      <c r="F380" s="93">
        <v>545.55449999999996</v>
      </c>
      <c r="G380" s="59">
        <f t="shared" si="49"/>
        <v>0</v>
      </c>
      <c r="H380" s="59">
        <f t="shared" si="50"/>
        <v>10.270080000000007</v>
      </c>
      <c r="I380" s="132">
        <f t="shared" si="51"/>
        <v>0.98152280347155574</v>
      </c>
      <c r="J380" s="54"/>
      <c r="K380" s="126"/>
    </row>
    <row r="381" spans="1:11" s="34" customFormat="1" ht="63">
      <c r="A381" s="102" t="s">
        <v>74</v>
      </c>
      <c r="B381" s="42"/>
      <c r="C381" s="33" t="s">
        <v>78</v>
      </c>
      <c r="D381" s="53">
        <f>SUM(D382:D384)</f>
        <v>9443.7209999999995</v>
      </c>
      <c r="E381" s="53">
        <f t="shared" ref="E381:F381" si="56">SUM(E382:E384)</f>
        <v>9443.7209999999995</v>
      </c>
      <c r="F381" s="53">
        <f t="shared" si="56"/>
        <v>9443.7209999999995</v>
      </c>
      <c r="G381" s="53">
        <f t="shared" si="49"/>
        <v>0</v>
      </c>
      <c r="H381" s="53">
        <f t="shared" si="50"/>
        <v>0</v>
      </c>
      <c r="I381" s="133">
        <f t="shared" si="51"/>
        <v>1</v>
      </c>
      <c r="J381" s="141" t="s">
        <v>1196</v>
      </c>
      <c r="K381" s="156" t="s">
        <v>1216</v>
      </c>
    </row>
    <row r="382" spans="1:11" s="44" customFormat="1" ht="46.5" customHeight="1">
      <c r="A382" s="109" t="s">
        <v>1092</v>
      </c>
      <c r="B382" s="48" t="s">
        <v>43</v>
      </c>
      <c r="C382" s="111" t="s">
        <v>1090</v>
      </c>
      <c r="D382" s="94">
        <v>2423.5349900000001</v>
      </c>
      <c r="E382" s="94">
        <v>2423.5349900000001</v>
      </c>
      <c r="F382" s="94">
        <v>2423.5349900000001</v>
      </c>
      <c r="G382" s="94">
        <f t="shared" si="49"/>
        <v>0</v>
      </c>
      <c r="H382" s="94">
        <f t="shared" si="50"/>
        <v>0</v>
      </c>
      <c r="I382" s="132">
        <f t="shared" si="51"/>
        <v>1</v>
      </c>
      <c r="J382" s="94"/>
      <c r="K382" s="127"/>
    </row>
    <row r="383" spans="1:11" s="44" customFormat="1" ht="38.25" customHeight="1">
      <c r="A383" s="109" t="s">
        <v>1093</v>
      </c>
      <c r="B383" s="48" t="s">
        <v>43</v>
      </c>
      <c r="C383" s="111" t="s">
        <v>1091</v>
      </c>
      <c r="D383" s="94">
        <v>4637.5603099999998</v>
      </c>
      <c r="E383" s="94">
        <v>4637.5603099999998</v>
      </c>
      <c r="F383" s="94">
        <v>4637.5603099999998</v>
      </c>
      <c r="G383" s="94">
        <f t="shared" si="49"/>
        <v>0</v>
      </c>
      <c r="H383" s="94">
        <f t="shared" si="50"/>
        <v>0</v>
      </c>
      <c r="I383" s="132">
        <f t="shared" si="51"/>
        <v>1</v>
      </c>
      <c r="J383" s="94"/>
      <c r="K383" s="127"/>
    </row>
    <row r="384" spans="1:11" s="44" customFormat="1" ht="47.25">
      <c r="A384" s="109" t="s">
        <v>75</v>
      </c>
      <c r="B384" s="48" t="s">
        <v>43</v>
      </c>
      <c r="C384" s="111" t="s">
        <v>645</v>
      </c>
      <c r="D384" s="94">
        <v>2382.6257000000001</v>
      </c>
      <c r="E384" s="94">
        <v>2382.6257000000001</v>
      </c>
      <c r="F384" s="94">
        <v>2382.6257000000001</v>
      </c>
      <c r="G384" s="94">
        <f t="shared" ref="G384:G391" si="57">E384-F384</f>
        <v>0</v>
      </c>
      <c r="H384" s="94">
        <f t="shared" ref="H384:H391" si="58">D384-F384</f>
        <v>0</v>
      </c>
      <c r="I384" s="132">
        <f t="shared" si="51"/>
        <v>1</v>
      </c>
      <c r="J384" s="94"/>
      <c r="K384" s="127"/>
    </row>
    <row r="385" spans="1:11" s="44" customFormat="1" ht="47.25">
      <c r="A385" s="102" t="s">
        <v>1103</v>
      </c>
      <c r="B385" s="42"/>
      <c r="C385" s="33" t="s">
        <v>78</v>
      </c>
      <c r="D385" s="53">
        <f>SUM(D386:D394)</f>
        <v>12056.47042</v>
      </c>
      <c r="E385" s="53">
        <f>SUM(E386:E394)</f>
        <v>9803.6216199999999</v>
      </c>
      <c r="F385" s="53">
        <f>SUM(F386:F394)</f>
        <v>9803.6216199999999</v>
      </c>
      <c r="G385" s="53">
        <f t="shared" si="57"/>
        <v>0</v>
      </c>
      <c r="H385" s="53">
        <f t="shared" si="58"/>
        <v>2252.8487999999998</v>
      </c>
      <c r="I385" s="133">
        <f t="shared" si="51"/>
        <v>0.81314192947690245</v>
      </c>
      <c r="J385" s="141" t="s">
        <v>1198</v>
      </c>
      <c r="K385" s="156" t="s">
        <v>1217</v>
      </c>
    </row>
    <row r="386" spans="1:11" s="44" customFormat="1" ht="48" customHeight="1">
      <c r="A386" s="109" t="s">
        <v>1094</v>
      </c>
      <c r="B386" s="48" t="s">
        <v>43</v>
      </c>
      <c r="C386" s="111" t="s">
        <v>1095</v>
      </c>
      <c r="D386" s="94">
        <v>7426.9250899999997</v>
      </c>
      <c r="E386" s="94">
        <v>7124.9409100000003</v>
      </c>
      <c r="F386" s="94">
        <v>7124.9409100000003</v>
      </c>
      <c r="G386" s="94">
        <f t="shared" si="57"/>
        <v>0</v>
      </c>
      <c r="H386" s="94">
        <f t="shared" si="58"/>
        <v>301.98417999999947</v>
      </c>
      <c r="I386" s="132">
        <f t="shared" si="51"/>
        <v>0.95933927212937598</v>
      </c>
      <c r="J386" s="94"/>
      <c r="K386" s="127"/>
    </row>
    <row r="387" spans="1:11" s="44" customFormat="1" ht="36.75" hidden="1" customHeight="1">
      <c r="A387" s="109" t="s">
        <v>248</v>
      </c>
      <c r="B387" s="48" t="s">
        <v>43</v>
      </c>
      <c r="C387" s="111" t="s">
        <v>1096</v>
      </c>
      <c r="D387" s="94">
        <v>0</v>
      </c>
      <c r="E387" s="94">
        <v>0</v>
      </c>
      <c r="F387" s="94">
        <v>0</v>
      </c>
      <c r="G387" s="94">
        <f t="shared" si="57"/>
        <v>0</v>
      </c>
      <c r="H387" s="94">
        <f t="shared" si="58"/>
        <v>0</v>
      </c>
      <c r="I387" s="132"/>
      <c r="J387" s="94"/>
      <c r="K387" s="127"/>
    </row>
    <row r="388" spans="1:11" s="44" customFormat="1" ht="20.25" customHeight="1">
      <c r="A388" s="109" t="s">
        <v>463</v>
      </c>
      <c r="B388" s="48" t="s">
        <v>43</v>
      </c>
      <c r="C388" s="111" t="s">
        <v>1097</v>
      </c>
      <c r="D388" s="94">
        <v>98.3</v>
      </c>
      <c r="E388" s="94">
        <v>35.645000000000003</v>
      </c>
      <c r="F388" s="94">
        <v>35.645000000000003</v>
      </c>
      <c r="G388" s="94">
        <f t="shared" si="57"/>
        <v>0</v>
      </c>
      <c r="H388" s="94">
        <f t="shared" si="58"/>
        <v>62.654999999999994</v>
      </c>
      <c r="I388" s="132">
        <f t="shared" si="51"/>
        <v>0.36261444557477113</v>
      </c>
      <c r="J388" s="94"/>
      <c r="K388" s="127"/>
    </row>
    <row r="389" spans="1:11" s="44" customFormat="1" ht="23.25" customHeight="1">
      <c r="A389" s="109" t="s">
        <v>251</v>
      </c>
      <c r="B389" s="48" t="s">
        <v>43</v>
      </c>
      <c r="C389" s="111" t="s">
        <v>1098</v>
      </c>
      <c r="D389" s="94">
        <v>2896.0740000000001</v>
      </c>
      <c r="E389" s="94">
        <v>1049.4889700000001</v>
      </c>
      <c r="F389" s="94">
        <v>1049.4889700000001</v>
      </c>
      <c r="G389" s="94">
        <f t="shared" si="57"/>
        <v>0</v>
      </c>
      <c r="H389" s="94">
        <f t="shared" si="58"/>
        <v>1846.58503</v>
      </c>
      <c r="I389" s="132">
        <f t="shared" si="51"/>
        <v>0.36238334034282277</v>
      </c>
      <c r="J389" s="94"/>
      <c r="K389" s="127"/>
    </row>
    <row r="390" spans="1:11" s="44" customFormat="1" ht="20.25" customHeight="1">
      <c r="A390" s="109" t="s">
        <v>252</v>
      </c>
      <c r="B390" s="48" t="s">
        <v>43</v>
      </c>
      <c r="C390" s="111" t="s">
        <v>1099</v>
      </c>
      <c r="D390" s="94">
        <v>1065.91869</v>
      </c>
      <c r="E390" s="94">
        <v>1065.91869</v>
      </c>
      <c r="F390" s="94">
        <v>1065.91869</v>
      </c>
      <c r="G390" s="94">
        <f t="shared" si="57"/>
        <v>0</v>
      </c>
      <c r="H390" s="94">
        <f t="shared" si="58"/>
        <v>0</v>
      </c>
      <c r="I390" s="132">
        <f t="shared" si="51"/>
        <v>1</v>
      </c>
      <c r="J390" s="94"/>
      <c r="K390" s="127"/>
    </row>
    <row r="391" spans="1:11" s="44" customFormat="1" ht="25.5" customHeight="1">
      <c r="A391" s="109" t="s">
        <v>253</v>
      </c>
      <c r="B391" s="48" t="s">
        <v>43</v>
      </c>
      <c r="C391" s="111" t="s">
        <v>1100</v>
      </c>
      <c r="D391" s="94">
        <v>135.82599999999999</v>
      </c>
      <c r="E391" s="94">
        <v>135.82599999999999</v>
      </c>
      <c r="F391" s="94">
        <v>135.82599999999999</v>
      </c>
      <c r="G391" s="94">
        <f t="shared" si="57"/>
        <v>0</v>
      </c>
      <c r="H391" s="94">
        <f t="shared" si="58"/>
        <v>0</v>
      </c>
      <c r="I391" s="132">
        <f t="shared" si="51"/>
        <v>1</v>
      </c>
      <c r="J391" s="94"/>
      <c r="K391" s="127"/>
    </row>
    <row r="392" spans="1:11" s="44" customFormat="1" ht="15.75" hidden="1">
      <c r="A392" s="109" t="s">
        <v>464</v>
      </c>
      <c r="B392" s="48" t="s">
        <v>43</v>
      </c>
      <c r="C392" s="111" t="s">
        <v>1101</v>
      </c>
      <c r="D392" s="94">
        <v>0</v>
      </c>
      <c r="E392" s="94">
        <v>0</v>
      </c>
      <c r="F392" s="94">
        <v>0</v>
      </c>
      <c r="G392" s="94">
        <f t="shared" ref="G392:G394" si="59">E392-F392</f>
        <v>0</v>
      </c>
      <c r="H392" s="94">
        <f t="shared" ref="H392:H394" si="60">D392-F392</f>
        <v>0</v>
      </c>
      <c r="I392" s="132"/>
      <c r="J392" s="94"/>
      <c r="K392" s="127"/>
    </row>
    <row r="393" spans="1:11" s="44" customFormat="1" ht="25.5" customHeight="1">
      <c r="A393" s="109" t="s">
        <v>254</v>
      </c>
      <c r="B393" s="48" t="s">
        <v>43</v>
      </c>
      <c r="C393" s="111" t="s">
        <v>1102</v>
      </c>
      <c r="D393" s="94">
        <v>100</v>
      </c>
      <c r="E393" s="94">
        <v>100</v>
      </c>
      <c r="F393" s="94">
        <v>100</v>
      </c>
      <c r="G393" s="94">
        <f t="shared" ref="G393" si="61">E393-F393</f>
        <v>0</v>
      </c>
      <c r="H393" s="94"/>
      <c r="I393" s="132">
        <f t="shared" si="51"/>
        <v>1</v>
      </c>
      <c r="J393" s="94"/>
      <c r="K393" s="127"/>
    </row>
    <row r="394" spans="1:11" s="44" customFormat="1" ht="94.5">
      <c r="A394" s="130" t="s">
        <v>264</v>
      </c>
      <c r="B394" s="48" t="s">
        <v>43</v>
      </c>
      <c r="C394" s="111" t="s">
        <v>1179</v>
      </c>
      <c r="D394" s="94">
        <v>333.42664000000002</v>
      </c>
      <c r="E394" s="94">
        <v>291.80205000000001</v>
      </c>
      <c r="F394" s="94">
        <v>291.80205000000001</v>
      </c>
      <c r="G394" s="94">
        <f t="shared" si="59"/>
        <v>0</v>
      </c>
      <c r="H394" s="94">
        <f t="shared" si="60"/>
        <v>41.624590000000012</v>
      </c>
      <c r="I394" s="132">
        <f t="shared" si="51"/>
        <v>0.87516117488392642</v>
      </c>
      <c r="J394" s="94"/>
      <c r="K394" s="127"/>
    </row>
    <row r="395" spans="1:11" s="36" customFormat="1" ht="64.5" customHeight="1">
      <c r="A395" s="196" t="s">
        <v>647</v>
      </c>
      <c r="B395" s="196"/>
      <c r="C395" s="196"/>
      <c r="D395" s="196"/>
      <c r="E395" s="196"/>
      <c r="F395" s="196"/>
      <c r="G395" s="196"/>
      <c r="H395" s="196"/>
      <c r="I395" s="196"/>
      <c r="J395" s="151" t="s">
        <v>1199</v>
      </c>
      <c r="K395" s="147" t="s">
        <v>1219</v>
      </c>
    </row>
    <row r="396" spans="1:11" s="73" customFormat="1" ht="18.75">
      <c r="A396" s="81" t="s">
        <v>2</v>
      </c>
      <c r="B396" s="29"/>
      <c r="C396" s="29">
        <v>1200000</v>
      </c>
      <c r="D396" s="72">
        <f>D398+D448+D450</f>
        <v>129894.33200999995</v>
      </c>
      <c r="E396" s="72">
        <f>E398+E448+E450</f>
        <v>129894.33200999995</v>
      </c>
      <c r="F396" s="72">
        <f>F398+F448+F450</f>
        <v>129894.33200999995</v>
      </c>
      <c r="G396" s="72">
        <f t="shared" ref="G396:G451" si="62">E396-F396</f>
        <v>0</v>
      </c>
      <c r="H396" s="72">
        <f t="shared" ref="H396:H451" si="63">D396-F396</f>
        <v>0</v>
      </c>
      <c r="I396" s="136">
        <f>F396/D396</f>
        <v>1</v>
      </c>
      <c r="J396" s="148"/>
      <c r="K396" s="126"/>
    </row>
    <row r="397" spans="1:11" ht="18.75">
      <c r="A397" s="31" t="s">
        <v>9</v>
      </c>
      <c r="B397" s="113"/>
      <c r="C397" s="113"/>
      <c r="D397" s="52"/>
      <c r="E397" s="52"/>
      <c r="F397" s="52"/>
      <c r="G397" s="60"/>
      <c r="H397" s="60"/>
      <c r="I397" s="60"/>
      <c r="J397" s="52"/>
      <c r="K397" s="126"/>
    </row>
    <row r="398" spans="1:11" s="34" customFormat="1" ht="47.25">
      <c r="A398" s="102" t="s">
        <v>80</v>
      </c>
      <c r="B398" s="43"/>
      <c r="C398" s="33" t="s">
        <v>81</v>
      </c>
      <c r="D398" s="53">
        <f>SUM(D399:D447)</f>
        <v>104328.52453999997</v>
      </c>
      <c r="E398" s="53">
        <f>SUM(E399:E447)</f>
        <v>104328.52453999997</v>
      </c>
      <c r="F398" s="53">
        <f>SUM(F399:F447)</f>
        <v>104328.52453999997</v>
      </c>
      <c r="G398" s="53">
        <f t="shared" si="62"/>
        <v>0</v>
      </c>
      <c r="H398" s="53">
        <f t="shared" si="63"/>
        <v>0</v>
      </c>
      <c r="I398" s="133">
        <f t="shared" ref="I398:I460" si="64">F398/D398</f>
        <v>1</v>
      </c>
      <c r="J398" s="141" t="s">
        <v>1197</v>
      </c>
      <c r="K398" s="156" t="s">
        <v>1217</v>
      </c>
    </row>
    <row r="399" spans="1:11" ht="51" customHeight="1">
      <c r="A399" s="109" t="s">
        <v>648</v>
      </c>
      <c r="B399" s="111" t="s">
        <v>43</v>
      </c>
      <c r="C399" s="111" t="s">
        <v>82</v>
      </c>
      <c r="D399" s="93">
        <v>13042.2</v>
      </c>
      <c r="E399" s="93">
        <v>13042.2</v>
      </c>
      <c r="F399" s="93">
        <v>13042.2</v>
      </c>
      <c r="G399" s="54">
        <f t="shared" si="62"/>
        <v>0</v>
      </c>
      <c r="H399" s="54">
        <f t="shared" si="63"/>
        <v>0</v>
      </c>
      <c r="I399" s="132">
        <f t="shared" si="64"/>
        <v>1</v>
      </c>
      <c r="J399" s="54"/>
      <c r="K399" s="126"/>
    </row>
    <row r="400" spans="1:11" ht="69" customHeight="1">
      <c r="A400" s="109" t="s">
        <v>649</v>
      </c>
      <c r="B400" s="111" t="s">
        <v>43</v>
      </c>
      <c r="C400" s="111" t="s">
        <v>689</v>
      </c>
      <c r="D400" s="93">
        <v>6382.77</v>
      </c>
      <c r="E400" s="93">
        <v>6382.77</v>
      </c>
      <c r="F400" s="93">
        <v>6382.77</v>
      </c>
      <c r="G400" s="54">
        <f t="shared" si="62"/>
        <v>0</v>
      </c>
      <c r="H400" s="54">
        <f t="shared" si="63"/>
        <v>0</v>
      </c>
      <c r="I400" s="132">
        <f t="shared" si="64"/>
        <v>1</v>
      </c>
      <c r="J400" s="54"/>
      <c r="K400" s="126"/>
    </row>
    <row r="401" spans="1:11" ht="22.5" customHeight="1">
      <c r="A401" s="109" t="s">
        <v>1104</v>
      </c>
      <c r="B401" s="111" t="s">
        <v>43</v>
      </c>
      <c r="C401" s="111" t="s">
        <v>1108</v>
      </c>
      <c r="D401" s="93">
        <v>2814.5479999999998</v>
      </c>
      <c r="E401" s="93">
        <v>2814.5479999999998</v>
      </c>
      <c r="F401" s="93">
        <v>2814.5479999999998</v>
      </c>
      <c r="G401" s="54">
        <f t="shared" si="62"/>
        <v>0</v>
      </c>
      <c r="H401" s="54">
        <f t="shared" si="63"/>
        <v>0</v>
      </c>
      <c r="I401" s="132">
        <f t="shared" si="64"/>
        <v>1</v>
      </c>
      <c r="J401" s="54"/>
      <c r="K401" s="126"/>
    </row>
    <row r="402" spans="1:11" ht="57" customHeight="1">
      <c r="A402" s="109" t="s">
        <v>1105</v>
      </c>
      <c r="B402" s="111" t="s">
        <v>43</v>
      </c>
      <c r="C402" s="111" t="s">
        <v>1109</v>
      </c>
      <c r="D402" s="93">
        <v>314.017</v>
      </c>
      <c r="E402" s="93">
        <v>314.017</v>
      </c>
      <c r="F402" s="93">
        <v>314.017</v>
      </c>
      <c r="G402" s="54">
        <f t="shared" si="62"/>
        <v>0</v>
      </c>
      <c r="H402" s="54">
        <f t="shared" si="63"/>
        <v>0</v>
      </c>
      <c r="I402" s="132">
        <f t="shared" si="64"/>
        <v>1</v>
      </c>
      <c r="J402" s="54"/>
      <c r="K402" s="126"/>
    </row>
    <row r="403" spans="1:11" ht="56.25" customHeight="1">
      <c r="A403" s="109" t="s">
        <v>1106</v>
      </c>
      <c r="B403" s="111" t="s">
        <v>43</v>
      </c>
      <c r="C403" s="111" t="s">
        <v>1110</v>
      </c>
      <c r="D403" s="93">
        <v>655.00699999999995</v>
      </c>
      <c r="E403" s="93">
        <v>655.00699999999995</v>
      </c>
      <c r="F403" s="93">
        <v>655.00699999999995</v>
      </c>
      <c r="G403" s="54">
        <f t="shared" si="62"/>
        <v>0</v>
      </c>
      <c r="H403" s="54">
        <f t="shared" si="63"/>
        <v>0</v>
      </c>
      <c r="I403" s="132">
        <f t="shared" si="64"/>
        <v>1</v>
      </c>
      <c r="J403" s="54"/>
      <c r="K403" s="126"/>
    </row>
    <row r="404" spans="1:11" ht="47.25">
      <c r="A404" s="109" t="s">
        <v>1107</v>
      </c>
      <c r="B404" s="111" t="s">
        <v>43</v>
      </c>
      <c r="C404" s="111" t="s">
        <v>1111</v>
      </c>
      <c r="D404" s="93">
        <v>1375.3219999999999</v>
      </c>
      <c r="E404" s="93">
        <v>1375.3219999999999</v>
      </c>
      <c r="F404" s="93">
        <v>1375.3219999999999</v>
      </c>
      <c r="G404" s="54">
        <f t="shared" si="62"/>
        <v>0</v>
      </c>
      <c r="H404" s="54">
        <f t="shared" si="63"/>
        <v>0</v>
      </c>
      <c r="I404" s="132">
        <f t="shared" si="64"/>
        <v>1</v>
      </c>
      <c r="J404" s="54"/>
      <c r="K404" s="126"/>
    </row>
    <row r="405" spans="1:11" ht="63">
      <c r="A405" s="109" t="s">
        <v>650</v>
      </c>
      <c r="B405" s="111" t="s">
        <v>43</v>
      </c>
      <c r="C405" s="111" t="s">
        <v>690</v>
      </c>
      <c r="D405" s="93">
        <v>5470.2032200000003</v>
      </c>
      <c r="E405" s="93">
        <v>5470.2032200000003</v>
      </c>
      <c r="F405" s="93">
        <v>5470.2032200000003</v>
      </c>
      <c r="G405" s="54">
        <f t="shared" si="62"/>
        <v>0</v>
      </c>
      <c r="H405" s="54">
        <f t="shared" si="63"/>
        <v>0</v>
      </c>
      <c r="I405" s="132">
        <f t="shared" si="64"/>
        <v>1</v>
      </c>
      <c r="J405" s="54"/>
      <c r="K405" s="126"/>
    </row>
    <row r="406" spans="1:11" ht="78.75">
      <c r="A406" s="110" t="s">
        <v>651</v>
      </c>
      <c r="B406" s="111" t="s">
        <v>43</v>
      </c>
      <c r="C406" s="111" t="s">
        <v>691</v>
      </c>
      <c r="D406" s="93">
        <v>2201.0630999999998</v>
      </c>
      <c r="E406" s="93">
        <v>2201.0630999999998</v>
      </c>
      <c r="F406" s="93">
        <v>2201.0630999999998</v>
      </c>
      <c r="G406" s="54">
        <f t="shared" si="62"/>
        <v>0</v>
      </c>
      <c r="H406" s="54">
        <f t="shared" si="63"/>
        <v>0</v>
      </c>
      <c r="I406" s="132">
        <f t="shared" si="64"/>
        <v>1</v>
      </c>
      <c r="J406" s="54"/>
      <c r="K406" s="126"/>
    </row>
    <row r="407" spans="1:11" ht="54" customHeight="1">
      <c r="A407" s="109" t="s">
        <v>652</v>
      </c>
      <c r="B407" s="111" t="s">
        <v>43</v>
      </c>
      <c r="C407" s="111" t="s">
        <v>692</v>
      </c>
      <c r="D407" s="93">
        <v>1436.0129999999999</v>
      </c>
      <c r="E407" s="93">
        <v>1436.0129999999999</v>
      </c>
      <c r="F407" s="93">
        <v>1436.0129999999999</v>
      </c>
      <c r="G407" s="54">
        <f t="shared" ref="G407:G447" si="65">E407-F407</f>
        <v>0</v>
      </c>
      <c r="H407" s="54">
        <f t="shared" ref="H407:H447" si="66">D407-F407</f>
        <v>0</v>
      </c>
      <c r="I407" s="132">
        <f t="shared" si="64"/>
        <v>1</v>
      </c>
      <c r="J407" s="54"/>
      <c r="K407" s="126"/>
    </row>
    <row r="408" spans="1:11" ht="40.5" customHeight="1">
      <c r="A408" s="109" t="s">
        <v>653</v>
      </c>
      <c r="B408" s="111" t="s">
        <v>43</v>
      </c>
      <c r="C408" s="111" t="s">
        <v>693</v>
      </c>
      <c r="D408" s="93">
        <v>10104.439</v>
      </c>
      <c r="E408" s="93">
        <v>10104.439</v>
      </c>
      <c r="F408" s="93">
        <v>10104.439</v>
      </c>
      <c r="G408" s="54">
        <f t="shared" si="65"/>
        <v>0</v>
      </c>
      <c r="H408" s="54">
        <f t="shared" si="66"/>
        <v>0</v>
      </c>
      <c r="I408" s="132">
        <f t="shared" si="64"/>
        <v>1</v>
      </c>
      <c r="J408" s="54"/>
      <c r="K408" s="126"/>
    </row>
    <row r="409" spans="1:11" ht="47.25">
      <c r="A409" s="109" t="s">
        <v>654</v>
      </c>
      <c r="B409" s="111" t="s">
        <v>43</v>
      </c>
      <c r="C409" s="111" t="s">
        <v>694</v>
      </c>
      <c r="D409" s="93">
        <v>672.23500000000001</v>
      </c>
      <c r="E409" s="93">
        <v>672.23500000000001</v>
      </c>
      <c r="F409" s="93">
        <v>672.23500000000001</v>
      </c>
      <c r="G409" s="54">
        <f t="shared" si="65"/>
        <v>0</v>
      </c>
      <c r="H409" s="54">
        <f t="shared" si="66"/>
        <v>0</v>
      </c>
      <c r="I409" s="132">
        <f t="shared" si="64"/>
        <v>1</v>
      </c>
      <c r="J409" s="54"/>
      <c r="K409" s="126"/>
    </row>
    <row r="410" spans="1:11" ht="47.25">
      <c r="A410" s="109" t="s">
        <v>655</v>
      </c>
      <c r="B410" s="111" t="s">
        <v>43</v>
      </c>
      <c r="C410" s="111" t="s">
        <v>695</v>
      </c>
      <c r="D410" s="93">
        <v>671.77599999999995</v>
      </c>
      <c r="E410" s="93">
        <v>671.77599999999995</v>
      </c>
      <c r="F410" s="93">
        <v>671.77599999999995</v>
      </c>
      <c r="G410" s="54">
        <f t="shared" si="65"/>
        <v>0</v>
      </c>
      <c r="H410" s="54">
        <f t="shared" si="66"/>
        <v>0</v>
      </c>
      <c r="I410" s="132">
        <f t="shared" si="64"/>
        <v>1</v>
      </c>
      <c r="J410" s="54"/>
      <c r="K410" s="126"/>
    </row>
    <row r="411" spans="1:11" ht="24.75" customHeight="1">
      <c r="A411" s="109" t="s">
        <v>656</v>
      </c>
      <c r="B411" s="111" t="s">
        <v>43</v>
      </c>
      <c r="C411" s="111" t="s">
        <v>696</v>
      </c>
      <c r="D411" s="93">
        <v>870.68399999999997</v>
      </c>
      <c r="E411" s="93">
        <v>870.68399999999997</v>
      </c>
      <c r="F411" s="93">
        <v>870.68399999999997</v>
      </c>
      <c r="G411" s="54">
        <f t="shared" si="65"/>
        <v>0</v>
      </c>
      <c r="H411" s="54">
        <f t="shared" si="66"/>
        <v>0</v>
      </c>
      <c r="I411" s="132">
        <f t="shared" si="64"/>
        <v>1</v>
      </c>
      <c r="J411" s="54"/>
      <c r="K411" s="126"/>
    </row>
    <row r="412" spans="1:11" ht="31.5">
      <c r="A412" s="109" t="s">
        <v>657</v>
      </c>
      <c r="B412" s="111" t="s">
        <v>43</v>
      </c>
      <c r="C412" s="111" t="s">
        <v>697</v>
      </c>
      <c r="D412" s="93">
        <v>2639.8003199999998</v>
      </c>
      <c r="E412" s="93">
        <v>2639.8003199999998</v>
      </c>
      <c r="F412" s="93">
        <v>2639.8003199999998</v>
      </c>
      <c r="G412" s="54">
        <f t="shared" si="65"/>
        <v>0</v>
      </c>
      <c r="H412" s="54">
        <f t="shared" si="66"/>
        <v>0</v>
      </c>
      <c r="I412" s="132">
        <f t="shared" si="64"/>
        <v>1</v>
      </c>
      <c r="J412" s="54"/>
      <c r="K412" s="126"/>
    </row>
    <row r="413" spans="1:11" ht="25.5" customHeight="1">
      <c r="A413" s="109" t="s">
        <v>658</v>
      </c>
      <c r="B413" s="111" t="s">
        <v>43</v>
      </c>
      <c r="C413" s="111" t="s">
        <v>698</v>
      </c>
      <c r="D413" s="93">
        <v>39.366999999999997</v>
      </c>
      <c r="E413" s="93">
        <v>39.366999999999997</v>
      </c>
      <c r="F413" s="93">
        <v>39.366999999999997</v>
      </c>
      <c r="G413" s="54">
        <f t="shared" si="65"/>
        <v>0</v>
      </c>
      <c r="H413" s="54">
        <f t="shared" si="66"/>
        <v>0</v>
      </c>
      <c r="I413" s="132">
        <f t="shared" si="64"/>
        <v>1</v>
      </c>
      <c r="J413" s="54"/>
      <c r="K413" s="126"/>
    </row>
    <row r="414" spans="1:11" ht="37.5" customHeight="1">
      <c r="A414" s="109" t="s">
        <v>659</v>
      </c>
      <c r="B414" s="111" t="s">
        <v>43</v>
      </c>
      <c r="C414" s="111" t="s">
        <v>699</v>
      </c>
      <c r="D414" s="93">
        <v>71.209000000000003</v>
      </c>
      <c r="E414" s="93">
        <v>71.209000000000003</v>
      </c>
      <c r="F414" s="93">
        <v>71.209000000000003</v>
      </c>
      <c r="G414" s="54">
        <f t="shared" si="65"/>
        <v>0</v>
      </c>
      <c r="H414" s="54">
        <f t="shared" si="66"/>
        <v>0</v>
      </c>
      <c r="I414" s="132">
        <f t="shared" si="64"/>
        <v>1</v>
      </c>
      <c r="J414" s="54"/>
      <c r="K414" s="126"/>
    </row>
    <row r="415" spans="1:11" ht="24.75" customHeight="1">
      <c r="A415" s="109" t="s">
        <v>660</v>
      </c>
      <c r="B415" s="111" t="s">
        <v>43</v>
      </c>
      <c r="C415" s="111" t="s">
        <v>700</v>
      </c>
      <c r="D415" s="93">
        <v>248.209</v>
      </c>
      <c r="E415" s="93">
        <v>248.209</v>
      </c>
      <c r="F415" s="93">
        <v>248.209</v>
      </c>
      <c r="G415" s="54">
        <f t="shared" si="65"/>
        <v>0</v>
      </c>
      <c r="H415" s="54">
        <f t="shared" si="66"/>
        <v>0</v>
      </c>
      <c r="I415" s="132">
        <f t="shared" si="64"/>
        <v>1</v>
      </c>
      <c r="J415" s="54"/>
      <c r="K415" s="126"/>
    </row>
    <row r="416" spans="1:11" ht="53.25" hidden="1" customHeight="1">
      <c r="A416" s="109" t="s">
        <v>661</v>
      </c>
      <c r="B416" s="111" t="s">
        <v>43</v>
      </c>
      <c r="C416" s="111" t="s">
        <v>701</v>
      </c>
      <c r="D416" s="93">
        <v>0</v>
      </c>
      <c r="E416" s="93">
        <v>0</v>
      </c>
      <c r="F416" s="93">
        <v>0</v>
      </c>
      <c r="G416" s="54">
        <f t="shared" si="65"/>
        <v>0</v>
      </c>
      <c r="H416" s="54">
        <f t="shared" si="66"/>
        <v>0</v>
      </c>
      <c r="I416" s="132"/>
      <c r="J416" s="54"/>
      <c r="K416" s="126"/>
    </row>
    <row r="417" spans="1:11" ht="54" customHeight="1">
      <c r="A417" s="109" t="s">
        <v>662</v>
      </c>
      <c r="B417" s="111" t="s">
        <v>43</v>
      </c>
      <c r="C417" s="111" t="s">
        <v>702</v>
      </c>
      <c r="D417" s="93">
        <v>327.49400000000003</v>
      </c>
      <c r="E417" s="93">
        <v>327.49400000000003</v>
      </c>
      <c r="F417" s="93">
        <v>327.49400000000003</v>
      </c>
      <c r="G417" s="54">
        <f t="shared" si="65"/>
        <v>0</v>
      </c>
      <c r="H417" s="54">
        <f t="shared" si="66"/>
        <v>0</v>
      </c>
      <c r="I417" s="132">
        <f t="shared" si="64"/>
        <v>1</v>
      </c>
      <c r="J417" s="54"/>
      <c r="K417" s="126"/>
    </row>
    <row r="418" spans="1:11" ht="31.5">
      <c r="A418" s="109" t="s">
        <v>663</v>
      </c>
      <c r="B418" s="111" t="s">
        <v>43</v>
      </c>
      <c r="C418" s="111" t="s">
        <v>703</v>
      </c>
      <c r="D418" s="93">
        <v>4327.7359999999999</v>
      </c>
      <c r="E418" s="93">
        <v>4327.7359999999999</v>
      </c>
      <c r="F418" s="93">
        <v>4327.7359999999999</v>
      </c>
      <c r="G418" s="54">
        <f t="shared" si="65"/>
        <v>0</v>
      </c>
      <c r="H418" s="54">
        <f t="shared" si="66"/>
        <v>0</v>
      </c>
      <c r="I418" s="132">
        <f t="shared" si="64"/>
        <v>1</v>
      </c>
      <c r="J418" s="54"/>
      <c r="K418" s="126"/>
    </row>
    <row r="419" spans="1:11" ht="35.25" customHeight="1">
      <c r="A419" s="109" t="s">
        <v>664</v>
      </c>
      <c r="B419" s="111" t="s">
        <v>43</v>
      </c>
      <c r="C419" s="111" t="s">
        <v>704</v>
      </c>
      <c r="D419" s="93">
        <v>3674.1959999999999</v>
      </c>
      <c r="E419" s="93">
        <v>3674.1959999999999</v>
      </c>
      <c r="F419" s="93">
        <v>3674.1959999999999</v>
      </c>
      <c r="G419" s="54">
        <f t="shared" si="65"/>
        <v>0</v>
      </c>
      <c r="H419" s="54">
        <f t="shared" si="66"/>
        <v>0</v>
      </c>
      <c r="I419" s="132">
        <f t="shared" si="64"/>
        <v>1</v>
      </c>
      <c r="J419" s="54"/>
      <c r="K419" s="126"/>
    </row>
    <row r="420" spans="1:11" ht="54.75" customHeight="1">
      <c r="A420" s="109" t="s">
        <v>665</v>
      </c>
      <c r="B420" s="111" t="s">
        <v>43</v>
      </c>
      <c r="C420" s="111" t="s">
        <v>705</v>
      </c>
      <c r="D420" s="93">
        <v>894.05799999999999</v>
      </c>
      <c r="E420" s="93">
        <v>894.05799999999999</v>
      </c>
      <c r="F420" s="93">
        <v>894.05799999999999</v>
      </c>
      <c r="G420" s="54">
        <f t="shared" si="65"/>
        <v>0</v>
      </c>
      <c r="H420" s="54">
        <f t="shared" si="66"/>
        <v>0</v>
      </c>
      <c r="I420" s="132">
        <f t="shared" si="64"/>
        <v>1</v>
      </c>
      <c r="J420" s="54"/>
      <c r="K420" s="126"/>
    </row>
    <row r="421" spans="1:11" ht="56.25" customHeight="1">
      <c r="A421" s="109" t="s">
        <v>666</v>
      </c>
      <c r="B421" s="111" t="s">
        <v>43</v>
      </c>
      <c r="C421" s="111" t="s">
        <v>706</v>
      </c>
      <c r="D421" s="93">
        <v>4739.5119999999997</v>
      </c>
      <c r="E421" s="93">
        <v>4739.5119999999997</v>
      </c>
      <c r="F421" s="93">
        <v>4739.5119999999997</v>
      </c>
      <c r="G421" s="54">
        <f t="shared" si="65"/>
        <v>0</v>
      </c>
      <c r="H421" s="54">
        <f t="shared" si="66"/>
        <v>0</v>
      </c>
      <c r="I421" s="132">
        <f t="shared" si="64"/>
        <v>1</v>
      </c>
      <c r="J421" s="54"/>
      <c r="K421" s="126"/>
    </row>
    <row r="422" spans="1:11" ht="47.25">
      <c r="A422" s="109" t="s">
        <v>667</v>
      </c>
      <c r="B422" s="111" t="s">
        <v>43</v>
      </c>
      <c r="C422" s="111" t="s">
        <v>707</v>
      </c>
      <c r="D422" s="93">
        <v>1132.6320000000001</v>
      </c>
      <c r="E422" s="93">
        <v>1132.6320000000001</v>
      </c>
      <c r="F422" s="93">
        <v>1132.6320000000001</v>
      </c>
      <c r="G422" s="54">
        <f t="shared" si="65"/>
        <v>0</v>
      </c>
      <c r="H422" s="54">
        <f t="shared" si="66"/>
        <v>0</v>
      </c>
      <c r="I422" s="132">
        <f t="shared" si="64"/>
        <v>1</v>
      </c>
      <c r="J422" s="54"/>
      <c r="K422" s="126"/>
    </row>
    <row r="423" spans="1:11" ht="47.25">
      <c r="A423" s="109" t="s">
        <v>668</v>
      </c>
      <c r="B423" s="111" t="s">
        <v>43</v>
      </c>
      <c r="C423" s="111" t="s">
        <v>708</v>
      </c>
      <c r="D423" s="93">
        <v>179.31</v>
      </c>
      <c r="E423" s="93">
        <v>179.31</v>
      </c>
      <c r="F423" s="93">
        <v>179.31</v>
      </c>
      <c r="G423" s="54">
        <f t="shared" si="65"/>
        <v>0</v>
      </c>
      <c r="H423" s="54">
        <f t="shared" si="66"/>
        <v>0</v>
      </c>
      <c r="I423" s="132">
        <f t="shared" si="64"/>
        <v>1</v>
      </c>
      <c r="J423" s="54"/>
      <c r="K423" s="126"/>
    </row>
    <row r="424" spans="1:11" ht="47.25">
      <c r="A424" s="109" t="s">
        <v>669</v>
      </c>
      <c r="B424" s="111" t="s">
        <v>43</v>
      </c>
      <c r="C424" s="111" t="s">
        <v>709</v>
      </c>
      <c r="D424" s="93">
        <v>1165.79</v>
      </c>
      <c r="E424" s="93">
        <v>1165.79</v>
      </c>
      <c r="F424" s="93">
        <v>1165.79</v>
      </c>
      <c r="G424" s="54">
        <f t="shared" si="65"/>
        <v>0</v>
      </c>
      <c r="H424" s="54">
        <f t="shared" si="66"/>
        <v>0</v>
      </c>
      <c r="I424" s="132">
        <f t="shared" si="64"/>
        <v>1</v>
      </c>
      <c r="J424" s="54"/>
      <c r="K424" s="126"/>
    </row>
    <row r="425" spans="1:11" ht="47.25">
      <c r="A425" s="109" t="s">
        <v>670</v>
      </c>
      <c r="B425" s="111" t="s">
        <v>43</v>
      </c>
      <c r="C425" s="111" t="s">
        <v>710</v>
      </c>
      <c r="D425" s="93">
        <v>2975.9059999999999</v>
      </c>
      <c r="E425" s="93">
        <v>2975.9059999999999</v>
      </c>
      <c r="F425" s="93">
        <v>2975.9059999999999</v>
      </c>
      <c r="G425" s="54">
        <f t="shared" si="65"/>
        <v>0</v>
      </c>
      <c r="H425" s="54">
        <f t="shared" si="66"/>
        <v>0</v>
      </c>
      <c r="I425" s="132">
        <f t="shared" si="64"/>
        <v>1</v>
      </c>
      <c r="J425" s="54"/>
      <c r="K425" s="126"/>
    </row>
    <row r="426" spans="1:11" ht="51" customHeight="1">
      <c r="A426" s="109" t="s">
        <v>671</v>
      </c>
      <c r="B426" s="111" t="s">
        <v>43</v>
      </c>
      <c r="C426" s="111" t="s">
        <v>711</v>
      </c>
      <c r="D426" s="93">
        <v>2219.7629999999999</v>
      </c>
      <c r="E426" s="93">
        <v>2219.7629999999999</v>
      </c>
      <c r="F426" s="93">
        <v>2219.7629999999999</v>
      </c>
      <c r="G426" s="54">
        <f t="shared" si="65"/>
        <v>0</v>
      </c>
      <c r="H426" s="54">
        <f t="shared" si="66"/>
        <v>0</v>
      </c>
      <c r="I426" s="132">
        <f t="shared" si="64"/>
        <v>1</v>
      </c>
      <c r="J426" s="54"/>
      <c r="K426" s="126"/>
    </row>
    <row r="427" spans="1:11" ht="36" customHeight="1">
      <c r="A427" s="109" t="s">
        <v>672</v>
      </c>
      <c r="B427" s="111" t="s">
        <v>43</v>
      </c>
      <c r="C427" s="111" t="s">
        <v>712</v>
      </c>
      <c r="D427" s="93">
        <v>1147.9939999999999</v>
      </c>
      <c r="E427" s="93">
        <v>1147.9939999999999</v>
      </c>
      <c r="F427" s="93">
        <v>1147.9939999999999</v>
      </c>
      <c r="G427" s="54">
        <f t="shared" si="65"/>
        <v>0</v>
      </c>
      <c r="H427" s="54">
        <f t="shared" si="66"/>
        <v>0</v>
      </c>
      <c r="I427" s="132">
        <f t="shared" si="64"/>
        <v>1</v>
      </c>
      <c r="J427" s="54"/>
      <c r="K427" s="126"/>
    </row>
    <row r="428" spans="1:11" ht="42.75" customHeight="1">
      <c r="A428" s="109" t="s">
        <v>673</v>
      </c>
      <c r="B428" s="111" t="s">
        <v>43</v>
      </c>
      <c r="C428" s="111" t="s">
        <v>713</v>
      </c>
      <c r="D428" s="93">
        <v>1580.673</v>
      </c>
      <c r="E428" s="93">
        <v>1580.673</v>
      </c>
      <c r="F428" s="93">
        <v>1580.673</v>
      </c>
      <c r="G428" s="54">
        <f t="shared" si="65"/>
        <v>0</v>
      </c>
      <c r="H428" s="54">
        <f t="shared" si="66"/>
        <v>0</v>
      </c>
      <c r="I428" s="132">
        <f t="shared" si="64"/>
        <v>1</v>
      </c>
      <c r="J428" s="54"/>
      <c r="K428" s="126"/>
    </row>
    <row r="429" spans="1:11" ht="47.25">
      <c r="A429" s="109" t="s">
        <v>674</v>
      </c>
      <c r="B429" s="111" t="s">
        <v>43</v>
      </c>
      <c r="C429" s="111" t="s">
        <v>714</v>
      </c>
      <c r="D429" s="93">
        <v>1688.277</v>
      </c>
      <c r="E429" s="93">
        <v>1688.277</v>
      </c>
      <c r="F429" s="93">
        <v>1688.277</v>
      </c>
      <c r="G429" s="54">
        <f t="shared" si="65"/>
        <v>0</v>
      </c>
      <c r="H429" s="54">
        <f t="shared" si="66"/>
        <v>0</v>
      </c>
      <c r="I429" s="132">
        <f t="shared" si="64"/>
        <v>1</v>
      </c>
      <c r="J429" s="54"/>
      <c r="K429" s="126"/>
    </row>
    <row r="430" spans="1:11" ht="31.5">
      <c r="A430" s="109" t="s">
        <v>675</v>
      </c>
      <c r="B430" s="111" t="s">
        <v>43</v>
      </c>
      <c r="C430" s="111" t="s">
        <v>715</v>
      </c>
      <c r="D430" s="93">
        <v>1247.048</v>
      </c>
      <c r="E430" s="93">
        <v>1247.048</v>
      </c>
      <c r="F430" s="93">
        <v>1247.048</v>
      </c>
      <c r="G430" s="54">
        <f t="shared" si="65"/>
        <v>0</v>
      </c>
      <c r="H430" s="54">
        <f t="shared" si="66"/>
        <v>0</v>
      </c>
      <c r="I430" s="132">
        <f t="shared" si="64"/>
        <v>1</v>
      </c>
      <c r="J430" s="54"/>
      <c r="K430" s="126"/>
    </row>
    <row r="431" spans="1:11" ht="47.25">
      <c r="A431" s="109" t="s">
        <v>676</v>
      </c>
      <c r="B431" s="111" t="s">
        <v>43</v>
      </c>
      <c r="C431" s="111" t="s">
        <v>716</v>
      </c>
      <c r="D431" s="93">
        <v>608.94600000000003</v>
      </c>
      <c r="E431" s="93">
        <v>608.94600000000003</v>
      </c>
      <c r="F431" s="93">
        <v>608.94600000000003</v>
      </c>
      <c r="G431" s="54">
        <f t="shared" si="65"/>
        <v>0</v>
      </c>
      <c r="H431" s="54">
        <f t="shared" si="66"/>
        <v>0</v>
      </c>
      <c r="I431" s="132">
        <f t="shared" si="64"/>
        <v>1</v>
      </c>
      <c r="J431" s="54"/>
      <c r="K431" s="126"/>
    </row>
    <row r="432" spans="1:11" ht="47.25">
      <c r="A432" s="109" t="s">
        <v>677</v>
      </c>
      <c r="B432" s="111" t="s">
        <v>43</v>
      </c>
      <c r="C432" s="111" t="s">
        <v>717</v>
      </c>
      <c r="D432" s="93">
        <v>526.01800000000003</v>
      </c>
      <c r="E432" s="93">
        <v>526.01800000000003</v>
      </c>
      <c r="F432" s="93">
        <v>526.01800000000003</v>
      </c>
      <c r="G432" s="54">
        <f t="shared" si="65"/>
        <v>0</v>
      </c>
      <c r="H432" s="54">
        <f t="shared" si="66"/>
        <v>0</v>
      </c>
      <c r="I432" s="132">
        <f t="shared" si="64"/>
        <v>1</v>
      </c>
      <c r="J432" s="54"/>
      <c r="K432" s="126"/>
    </row>
    <row r="433" spans="1:11" ht="40.5" customHeight="1">
      <c r="A433" s="109" t="s">
        <v>678</v>
      </c>
      <c r="B433" s="111" t="s">
        <v>43</v>
      </c>
      <c r="C433" s="111" t="s">
        <v>718</v>
      </c>
      <c r="D433" s="93">
        <v>908.69299999999998</v>
      </c>
      <c r="E433" s="93">
        <v>908.69299999999998</v>
      </c>
      <c r="F433" s="93">
        <v>908.69299999999998</v>
      </c>
      <c r="G433" s="54">
        <f t="shared" si="65"/>
        <v>0</v>
      </c>
      <c r="H433" s="54">
        <f t="shared" si="66"/>
        <v>0</v>
      </c>
      <c r="I433" s="132">
        <f t="shared" si="64"/>
        <v>1</v>
      </c>
      <c r="J433" s="54"/>
      <c r="K433" s="126"/>
    </row>
    <row r="434" spans="1:11" ht="57.75" customHeight="1">
      <c r="A434" s="109" t="s">
        <v>679</v>
      </c>
      <c r="B434" s="111" t="s">
        <v>43</v>
      </c>
      <c r="C434" s="111" t="s">
        <v>719</v>
      </c>
      <c r="D434" s="93">
        <v>485.404</v>
      </c>
      <c r="E434" s="93">
        <v>485.404</v>
      </c>
      <c r="F434" s="93">
        <v>485.404</v>
      </c>
      <c r="G434" s="54">
        <f t="shared" si="65"/>
        <v>0</v>
      </c>
      <c r="H434" s="54">
        <f t="shared" si="66"/>
        <v>0</v>
      </c>
      <c r="I434" s="132">
        <f t="shared" si="64"/>
        <v>1</v>
      </c>
      <c r="J434" s="54"/>
      <c r="K434" s="126"/>
    </row>
    <row r="435" spans="1:11" ht="60" customHeight="1">
      <c r="A435" s="109" t="s">
        <v>680</v>
      </c>
      <c r="B435" s="111" t="s">
        <v>43</v>
      </c>
      <c r="C435" s="111" t="s">
        <v>720</v>
      </c>
      <c r="D435" s="93">
        <v>582.74099999999999</v>
      </c>
      <c r="E435" s="93">
        <v>582.74099999999999</v>
      </c>
      <c r="F435" s="93">
        <v>582.74099999999999</v>
      </c>
      <c r="G435" s="54">
        <f t="shared" si="65"/>
        <v>0</v>
      </c>
      <c r="H435" s="54">
        <f t="shared" si="66"/>
        <v>0</v>
      </c>
      <c r="I435" s="132">
        <f t="shared" si="64"/>
        <v>1</v>
      </c>
      <c r="J435" s="54"/>
      <c r="K435" s="126"/>
    </row>
    <row r="436" spans="1:11" ht="47.25">
      <c r="A436" s="109" t="s">
        <v>681</v>
      </c>
      <c r="B436" s="111" t="s">
        <v>43</v>
      </c>
      <c r="C436" s="111" t="s">
        <v>721</v>
      </c>
      <c r="D436" s="93">
        <v>1755.482</v>
      </c>
      <c r="E436" s="93">
        <v>1755.482</v>
      </c>
      <c r="F436" s="93">
        <v>1755.482</v>
      </c>
      <c r="G436" s="54">
        <f t="shared" si="65"/>
        <v>0</v>
      </c>
      <c r="H436" s="54">
        <f t="shared" si="66"/>
        <v>0</v>
      </c>
      <c r="I436" s="132">
        <f t="shared" si="64"/>
        <v>1</v>
      </c>
      <c r="J436" s="54"/>
      <c r="K436" s="126"/>
    </row>
    <row r="437" spans="1:11" ht="37.5" customHeight="1">
      <c r="A437" s="109" t="s">
        <v>682</v>
      </c>
      <c r="B437" s="111" t="s">
        <v>43</v>
      </c>
      <c r="C437" s="111" t="s">
        <v>722</v>
      </c>
      <c r="D437" s="93">
        <v>1822.41</v>
      </c>
      <c r="E437" s="93">
        <v>1822.41</v>
      </c>
      <c r="F437" s="93">
        <v>1822.41</v>
      </c>
      <c r="G437" s="54">
        <f t="shared" si="65"/>
        <v>0</v>
      </c>
      <c r="H437" s="54">
        <f t="shared" si="66"/>
        <v>0</v>
      </c>
      <c r="I437" s="132">
        <f t="shared" si="64"/>
        <v>1</v>
      </c>
      <c r="J437" s="54"/>
      <c r="K437" s="126"/>
    </row>
    <row r="438" spans="1:11" ht="47.25">
      <c r="A438" s="109" t="s">
        <v>683</v>
      </c>
      <c r="B438" s="111" t="s">
        <v>43</v>
      </c>
      <c r="C438" s="111" t="s">
        <v>723</v>
      </c>
      <c r="D438" s="93">
        <v>238.00800000000001</v>
      </c>
      <c r="E438" s="93">
        <v>238.00800000000001</v>
      </c>
      <c r="F438" s="93">
        <v>238.00800000000001</v>
      </c>
      <c r="G438" s="54">
        <f t="shared" si="65"/>
        <v>0</v>
      </c>
      <c r="H438" s="54">
        <f t="shared" si="66"/>
        <v>0</v>
      </c>
      <c r="I438" s="132">
        <f t="shared" si="64"/>
        <v>1</v>
      </c>
      <c r="J438" s="54"/>
      <c r="K438" s="126"/>
    </row>
    <row r="439" spans="1:11" ht="47.25">
      <c r="A439" s="109" t="s">
        <v>684</v>
      </c>
      <c r="B439" s="111" t="s">
        <v>43</v>
      </c>
      <c r="C439" s="111" t="s">
        <v>724</v>
      </c>
      <c r="D439" s="93">
        <v>197.34700000000001</v>
      </c>
      <c r="E439" s="93">
        <v>197.34700000000001</v>
      </c>
      <c r="F439" s="93">
        <v>197.34700000000001</v>
      </c>
      <c r="G439" s="54">
        <f t="shared" ref="G439:G443" si="67">E439-F439</f>
        <v>0</v>
      </c>
      <c r="H439" s="54">
        <f t="shared" ref="H439:H443" si="68">D439-F439</f>
        <v>0</v>
      </c>
      <c r="I439" s="132">
        <f t="shared" si="64"/>
        <v>1</v>
      </c>
      <c r="J439" s="54"/>
      <c r="K439" s="126"/>
    </row>
    <row r="440" spans="1:11" ht="39" customHeight="1">
      <c r="A440" s="109" t="s">
        <v>685</v>
      </c>
      <c r="B440" s="111" t="s">
        <v>43</v>
      </c>
      <c r="C440" s="111" t="s">
        <v>725</v>
      </c>
      <c r="D440" s="93">
        <v>309.59699999999998</v>
      </c>
      <c r="E440" s="93">
        <v>309.59699999999998</v>
      </c>
      <c r="F440" s="93">
        <v>309.59699999999998</v>
      </c>
      <c r="G440" s="54">
        <f t="shared" si="67"/>
        <v>0</v>
      </c>
      <c r="H440" s="54">
        <f t="shared" si="68"/>
        <v>0</v>
      </c>
      <c r="I440" s="132">
        <f t="shared" si="64"/>
        <v>1</v>
      </c>
      <c r="J440" s="54"/>
      <c r="K440" s="126"/>
    </row>
    <row r="441" spans="1:11" ht="57" customHeight="1">
      <c r="A441" s="109" t="s">
        <v>686</v>
      </c>
      <c r="B441" s="111" t="s">
        <v>43</v>
      </c>
      <c r="C441" s="111" t="s">
        <v>726</v>
      </c>
      <c r="D441" s="93">
        <v>314.017</v>
      </c>
      <c r="E441" s="93">
        <v>314.017</v>
      </c>
      <c r="F441" s="93">
        <v>314.017</v>
      </c>
      <c r="G441" s="54">
        <f t="shared" si="67"/>
        <v>0</v>
      </c>
      <c r="H441" s="54">
        <f t="shared" si="68"/>
        <v>0</v>
      </c>
      <c r="I441" s="132">
        <f t="shared" si="64"/>
        <v>1</v>
      </c>
      <c r="J441" s="54"/>
      <c r="K441" s="126"/>
    </row>
    <row r="442" spans="1:11" ht="31.5">
      <c r="A442" s="109" t="s">
        <v>687</v>
      </c>
      <c r="B442" s="111" t="s">
        <v>43</v>
      </c>
      <c r="C442" s="111" t="s">
        <v>727</v>
      </c>
      <c r="D442" s="93">
        <v>1438.9159999999999</v>
      </c>
      <c r="E442" s="93">
        <v>1438.9159999999999</v>
      </c>
      <c r="F442" s="93">
        <v>1438.9159999999999</v>
      </c>
      <c r="G442" s="54">
        <f t="shared" si="67"/>
        <v>0</v>
      </c>
      <c r="H442" s="54">
        <f t="shared" si="68"/>
        <v>0</v>
      </c>
      <c r="I442" s="132">
        <f t="shared" si="64"/>
        <v>1</v>
      </c>
      <c r="J442" s="54"/>
      <c r="K442" s="126"/>
    </row>
    <row r="443" spans="1:11" ht="25.5" customHeight="1">
      <c r="A443" s="109" t="s">
        <v>688</v>
      </c>
      <c r="B443" s="111" t="s">
        <v>43</v>
      </c>
      <c r="C443" s="111" t="s">
        <v>728</v>
      </c>
      <c r="D443" s="93">
        <v>1960.8130000000001</v>
      </c>
      <c r="E443" s="93">
        <v>1960.8130000000001</v>
      </c>
      <c r="F443" s="93">
        <v>1960.8130000000001</v>
      </c>
      <c r="G443" s="54">
        <f t="shared" si="67"/>
        <v>0</v>
      </c>
      <c r="H443" s="54">
        <f t="shared" si="68"/>
        <v>0</v>
      </c>
      <c r="I443" s="132">
        <f t="shared" si="64"/>
        <v>1</v>
      </c>
      <c r="J443" s="54"/>
      <c r="K443" s="126"/>
    </row>
    <row r="444" spans="1:11" ht="55.5" customHeight="1">
      <c r="A444" s="109" t="s">
        <v>1112</v>
      </c>
      <c r="B444" s="111" t="s">
        <v>43</v>
      </c>
      <c r="C444" s="111" t="s">
        <v>1116</v>
      </c>
      <c r="D444" s="93">
        <v>14985.034900000001</v>
      </c>
      <c r="E444" s="93">
        <v>14985.034900000001</v>
      </c>
      <c r="F444" s="93">
        <v>14985.034900000001</v>
      </c>
      <c r="G444" s="54">
        <f t="shared" si="65"/>
        <v>0</v>
      </c>
      <c r="H444" s="54">
        <f t="shared" si="66"/>
        <v>0</v>
      </c>
      <c r="I444" s="132">
        <f t="shared" si="64"/>
        <v>1</v>
      </c>
      <c r="J444" s="54"/>
      <c r="K444" s="126"/>
    </row>
    <row r="445" spans="1:11" ht="59.25" customHeight="1">
      <c r="A445" s="109" t="s">
        <v>1113</v>
      </c>
      <c r="B445" s="111" t="s">
        <v>43</v>
      </c>
      <c r="C445" s="111" t="s">
        <v>1117</v>
      </c>
      <c r="D445" s="93">
        <v>727.62800000000004</v>
      </c>
      <c r="E445" s="93">
        <v>727.62800000000004</v>
      </c>
      <c r="F445" s="93">
        <v>727.62800000000004</v>
      </c>
      <c r="G445" s="54">
        <f t="shared" si="65"/>
        <v>0</v>
      </c>
      <c r="H445" s="54">
        <f t="shared" si="66"/>
        <v>0</v>
      </c>
      <c r="I445" s="132">
        <f t="shared" si="64"/>
        <v>1</v>
      </c>
      <c r="J445" s="54"/>
      <c r="K445" s="126"/>
    </row>
    <row r="446" spans="1:11" ht="55.5" customHeight="1">
      <c r="A446" s="109" t="s">
        <v>1114</v>
      </c>
      <c r="B446" s="111" t="s">
        <v>43</v>
      </c>
      <c r="C446" s="111" t="s">
        <v>1118</v>
      </c>
      <c r="D446" s="93">
        <v>1158.2180000000001</v>
      </c>
      <c r="E446" s="93">
        <v>1158.2180000000001</v>
      </c>
      <c r="F446" s="93">
        <v>1158.2180000000001</v>
      </c>
      <c r="G446" s="54">
        <f t="shared" si="65"/>
        <v>0</v>
      </c>
      <c r="H446" s="54">
        <f t="shared" si="66"/>
        <v>0</v>
      </c>
      <c r="I446" s="132">
        <f t="shared" si="64"/>
        <v>1</v>
      </c>
      <c r="J446" s="54"/>
      <c r="K446" s="126"/>
    </row>
    <row r="447" spans="1:11" ht="40.5" hidden="1" customHeight="1">
      <c r="A447" s="109" t="s">
        <v>1115</v>
      </c>
      <c r="B447" s="111" t="s">
        <v>43</v>
      </c>
      <c r="C447" s="111" t="s">
        <v>1119</v>
      </c>
      <c r="D447" s="93">
        <v>0</v>
      </c>
      <c r="E447" s="93">
        <v>0</v>
      </c>
      <c r="F447" s="93">
        <v>0</v>
      </c>
      <c r="G447" s="54">
        <f t="shared" si="65"/>
        <v>0</v>
      </c>
      <c r="H447" s="54">
        <f t="shared" si="66"/>
        <v>0</v>
      </c>
      <c r="I447" s="132"/>
      <c r="J447" s="54"/>
      <c r="K447" s="126"/>
    </row>
    <row r="448" spans="1:11" s="34" customFormat="1" ht="47.25">
      <c r="A448" s="102" t="s">
        <v>83</v>
      </c>
      <c r="B448" s="43"/>
      <c r="C448" s="33" t="s">
        <v>86</v>
      </c>
      <c r="D448" s="53">
        <f>D449</f>
        <v>21620.919849999998</v>
      </c>
      <c r="E448" s="53">
        <f>E449</f>
        <v>21620.919849999998</v>
      </c>
      <c r="F448" s="53">
        <f>F449</f>
        <v>21620.919849999998</v>
      </c>
      <c r="G448" s="53">
        <f t="shared" si="62"/>
        <v>0</v>
      </c>
      <c r="H448" s="53">
        <f t="shared" si="63"/>
        <v>0</v>
      </c>
      <c r="I448" s="133">
        <f t="shared" si="64"/>
        <v>1</v>
      </c>
      <c r="J448" s="141" t="s">
        <v>1197</v>
      </c>
      <c r="K448" s="156" t="s">
        <v>1217</v>
      </c>
    </row>
    <row r="449" spans="1:11" ht="47.25">
      <c r="A449" s="98" t="s">
        <v>84</v>
      </c>
      <c r="B449" s="9">
        <v>441</v>
      </c>
      <c r="C449" s="2" t="s">
        <v>729</v>
      </c>
      <c r="D449" s="93">
        <v>21620.919849999998</v>
      </c>
      <c r="E449" s="93">
        <v>21620.919849999998</v>
      </c>
      <c r="F449" s="93">
        <v>21620.919849999998</v>
      </c>
      <c r="G449" s="54">
        <f t="shared" si="62"/>
        <v>0</v>
      </c>
      <c r="H449" s="54">
        <f t="shared" si="63"/>
        <v>0</v>
      </c>
      <c r="I449" s="132">
        <f t="shared" si="64"/>
        <v>1</v>
      </c>
      <c r="J449" s="54"/>
      <c r="K449" s="126"/>
    </row>
    <row r="450" spans="1:11" s="34" customFormat="1" ht="47.25">
      <c r="A450" s="102" t="s">
        <v>85</v>
      </c>
      <c r="B450" s="43"/>
      <c r="C450" s="33" t="s">
        <v>87</v>
      </c>
      <c r="D450" s="53">
        <f>SUM(D451:D460)</f>
        <v>3944.88762</v>
      </c>
      <c r="E450" s="53">
        <f>SUM(E451:E460)</f>
        <v>3944.88762</v>
      </c>
      <c r="F450" s="53">
        <f>SUM(F451:F460)</f>
        <v>3944.88762</v>
      </c>
      <c r="G450" s="53">
        <f t="shared" si="62"/>
        <v>0</v>
      </c>
      <c r="H450" s="53">
        <f t="shared" si="63"/>
        <v>0</v>
      </c>
      <c r="I450" s="133">
        <f t="shared" si="64"/>
        <v>1</v>
      </c>
      <c r="J450" s="141" t="s">
        <v>1200</v>
      </c>
      <c r="K450" s="156" t="s">
        <v>1217</v>
      </c>
    </row>
    <row r="451" spans="1:11" ht="25.5" customHeight="1">
      <c r="A451" s="109" t="s">
        <v>730</v>
      </c>
      <c r="B451" s="111" t="s">
        <v>43</v>
      </c>
      <c r="C451" s="111" t="s">
        <v>739</v>
      </c>
      <c r="D451" s="93">
        <v>964.37400000000002</v>
      </c>
      <c r="E451" s="93">
        <v>964.37400000000002</v>
      </c>
      <c r="F451" s="93">
        <v>964.37400000000002</v>
      </c>
      <c r="G451" s="54">
        <f t="shared" si="62"/>
        <v>0</v>
      </c>
      <c r="H451" s="54">
        <f t="shared" si="63"/>
        <v>0</v>
      </c>
      <c r="I451" s="132">
        <f t="shared" si="64"/>
        <v>1</v>
      </c>
      <c r="J451" s="54"/>
      <c r="K451" s="126"/>
    </row>
    <row r="452" spans="1:11" ht="31.5">
      <c r="A452" s="109" t="s">
        <v>731</v>
      </c>
      <c r="B452" s="111" t="s">
        <v>43</v>
      </c>
      <c r="C452" s="111" t="s">
        <v>740</v>
      </c>
      <c r="D452" s="93">
        <v>777.072</v>
      </c>
      <c r="E452" s="93">
        <v>777.072</v>
      </c>
      <c r="F452" s="93">
        <v>777.072</v>
      </c>
      <c r="G452" s="54">
        <f t="shared" ref="G452:G460" si="69">E452-F452</f>
        <v>0</v>
      </c>
      <c r="H452" s="54">
        <f t="shared" ref="H452:H460" si="70">D452-F452</f>
        <v>0</v>
      </c>
      <c r="I452" s="132">
        <f t="shared" si="64"/>
        <v>1</v>
      </c>
      <c r="J452" s="54"/>
      <c r="K452" s="126"/>
    </row>
    <row r="453" spans="1:11" ht="89.25" customHeight="1">
      <c r="A453" s="110" t="s">
        <v>732</v>
      </c>
      <c r="B453" s="111" t="s">
        <v>43</v>
      </c>
      <c r="C453" s="111" t="s">
        <v>741</v>
      </c>
      <c r="D453" s="93">
        <v>100</v>
      </c>
      <c r="E453" s="93">
        <v>100</v>
      </c>
      <c r="F453" s="93">
        <v>100</v>
      </c>
      <c r="G453" s="54">
        <f t="shared" si="69"/>
        <v>0</v>
      </c>
      <c r="H453" s="54">
        <f t="shared" si="70"/>
        <v>0</v>
      </c>
      <c r="I453" s="132">
        <f t="shared" si="64"/>
        <v>1</v>
      </c>
      <c r="J453" s="54"/>
      <c r="K453" s="126"/>
    </row>
    <row r="454" spans="1:11" ht="31.5">
      <c r="A454" s="109" t="s">
        <v>733</v>
      </c>
      <c r="B454" s="111" t="s">
        <v>43</v>
      </c>
      <c r="C454" s="111" t="s">
        <v>742</v>
      </c>
      <c r="D454" s="93">
        <v>112.809</v>
      </c>
      <c r="E454" s="93">
        <v>112.809</v>
      </c>
      <c r="F454" s="93">
        <v>112.809</v>
      </c>
      <c r="G454" s="54">
        <f t="shared" si="69"/>
        <v>0</v>
      </c>
      <c r="H454" s="54">
        <f t="shared" si="70"/>
        <v>0</v>
      </c>
      <c r="I454" s="132">
        <f t="shared" si="64"/>
        <v>1</v>
      </c>
      <c r="J454" s="54"/>
      <c r="K454" s="126"/>
    </row>
    <row r="455" spans="1:11" ht="31.5" hidden="1">
      <c r="A455" s="109" t="s">
        <v>734</v>
      </c>
      <c r="B455" s="111" t="s">
        <v>43</v>
      </c>
      <c r="C455" s="111" t="s">
        <v>743</v>
      </c>
      <c r="D455" s="93">
        <v>0</v>
      </c>
      <c r="E455" s="93">
        <v>0</v>
      </c>
      <c r="F455" s="93">
        <v>0</v>
      </c>
      <c r="G455" s="54">
        <f t="shared" si="69"/>
        <v>0</v>
      </c>
      <c r="H455" s="54">
        <f t="shared" si="70"/>
        <v>0</v>
      </c>
      <c r="I455" s="132"/>
      <c r="J455" s="54"/>
      <c r="K455" s="126"/>
    </row>
    <row r="456" spans="1:11" ht="31.5" hidden="1">
      <c r="A456" s="109" t="s">
        <v>735</v>
      </c>
      <c r="B456" s="111" t="s">
        <v>43</v>
      </c>
      <c r="C456" s="111" t="s">
        <v>744</v>
      </c>
      <c r="D456" s="93">
        <v>0</v>
      </c>
      <c r="E456" s="93">
        <v>0</v>
      </c>
      <c r="F456" s="93">
        <v>0</v>
      </c>
      <c r="G456" s="54">
        <f t="shared" si="69"/>
        <v>0</v>
      </c>
      <c r="H456" s="54">
        <f t="shared" si="70"/>
        <v>0</v>
      </c>
      <c r="I456" s="132"/>
      <c r="J456" s="54"/>
      <c r="K456" s="126"/>
    </row>
    <row r="457" spans="1:11" ht="31.5">
      <c r="A457" s="109" t="s">
        <v>736</v>
      </c>
      <c r="B457" s="111" t="s">
        <v>43</v>
      </c>
      <c r="C457" s="111" t="s">
        <v>745</v>
      </c>
      <c r="D457" s="93">
        <v>59.95</v>
      </c>
      <c r="E457" s="93">
        <v>59.95</v>
      </c>
      <c r="F457" s="93">
        <v>59.95</v>
      </c>
      <c r="G457" s="54">
        <f t="shared" si="69"/>
        <v>0</v>
      </c>
      <c r="H457" s="54">
        <f t="shared" si="70"/>
        <v>0</v>
      </c>
      <c r="I457" s="132">
        <f t="shared" si="64"/>
        <v>1</v>
      </c>
      <c r="J457" s="54"/>
      <c r="K457" s="126"/>
    </row>
    <row r="458" spans="1:11" ht="31.5">
      <c r="A458" s="109" t="s">
        <v>737</v>
      </c>
      <c r="B458" s="111" t="s">
        <v>43</v>
      </c>
      <c r="C458" s="111" t="s">
        <v>746</v>
      </c>
      <c r="D458" s="93">
        <v>47.07</v>
      </c>
      <c r="E458" s="93">
        <v>47.07</v>
      </c>
      <c r="F458" s="93">
        <v>47.07</v>
      </c>
      <c r="G458" s="54">
        <f t="shared" si="69"/>
        <v>0</v>
      </c>
      <c r="H458" s="54">
        <f t="shared" si="70"/>
        <v>0</v>
      </c>
      <c r="I458" s="132">
        <f t="shared" si="64"/>
        <v>1</v>
      </c>
      <c r="J458" s="54"/>
      <c r="K458" s="126"/>
    </row>
    <row r="459" spans="1:11" ht="56.25" customHeight="1">
      <c r="A459" s="109" t="s">
        <v>738</v>
      </c>
      <c r="B459" s="111" t="s">
        <v>43</v>
      </c>
      <c r="C459" s="111" t="s">
        <v>747</v>
      </c>
      <c r="D459" s="93">
        <v>1812.046</v>
      </c>
      <c r="E459" s="93">
        <v>1812.046</v>
      </c>
      <c r="F459" s="93">
        <v>1812.046</v>
      </c>
      <c r="G459" s="54">
        <f t="shared" ref="G459" si="71">E459-F459</f>
        <v>0</v>
      </c>
      <c r="H459" s="54">
        <f t="shared" ref="H459" si="72">D459-F459</f>
        <v>0</v>
      </c>
      <c r="I459" s="132">
        <f t="shared" si="64"/>
        <v>1</v>
      </c>
      <c r="J459" s="54"/>
      <c r="K459" s="126"/>
    </row>
    <row r="460" spans="1:11" ht="40.5" customHeight="1">
      <c r="A460" s="109" t="s">
        <v>1180</v>
      </c>
      <c r="B460" s="111" t="s">
        <v>43</v>
      </c>
      <c r="C460" s="111" t="s">
        <v>1181</v>
      </c>
      <c r="D460" s="93">
        <v>71.56662</v>
      </c>
      <c r="E460" s="93">
        <v>71.56662</v>
      </c>
      <c r="F460" s="93">
        <v>71.56662</v>
      </c>
      <c r="G460" s="54">
        <f t="shared" si="69"/>
        <v>0</v>
      </c>
      <c r="H460" s="54">
        <f t="shared" si="70"/>
        <v>0</v>
      </c>
      <c r="I460" s="132">
        <f t="shared" si="64"/>
        <v>1</v>
      </c>
      <c r="J460" s="54"/>
      <c r="K460" s="126"/>
    </row>
    <row r="461" spans="1:11" s="36" customFormat="1" ht="69" customHeight="1">
      <c r="A461" s="183" t="s">
        <v>748</v>
      </c>
      <c r="B461" s="184"/>
      <c r="C461" s="184"/>
      <c r="D461" s="184"/>
      <c r="E461" s="184"/>
      <c r="F461" s="184"/>
      <c r="G461" s="184"/>
      <c r="H461" s="184"/>
      <c r="I461" s="184"/>
      <c r="J461" s="147" t="s">
        <v>1202</v>
      </c>
      <c r="K461" s="147" t="s">
        <v>1219</v>
      </c>
    </row>
    <row r="462" spans="1:11" s="73" customFormat="1" ht="18.75">
      <c r="A462" s="81" t="s">
        <v>2</v>
      </c>
      <c r="B462" s="30"/>
      <c r="C462" s="82">
        <v>1500000</v>
      </c>
      <c r="D462" s="83">
        <f>D464+D467+D470</f>
        <v>33059.437740000001</v>
      </c>
      <c r="E462" s="83">
        <f>E464+E467+E470</f>
        <v>32769.437740000001</v>
      </c>
      <c r="F462" s="83">
        <f>F464+F467+F470</f>
        <v>32769.437740000001</v>
      </c>
      <c r="G462" s="83">
        <f>G464+G467+G470</f>
        <v>0</v>
      </c>
      <c r="H462" s="83">
        <f>H464+H467+H470</f>
        <v>290</v>
      </c>
      <c r="I462" s="137">
        <f>F462/D462</f>
        <v>0.99122792098641421</v>
      </c>
      <c r="J462" s="152"/>
      <c r="K462" s="126"/>
    </row>
    <row r="463" spans="1:11" ht="18.75">
      <c r="A463" s="31" t="s">
        <v>9</v>
      </c>
      <c r="B463" s="16"/>
      <c r="C463" s="16"/>
      <c r="D463" s="61"/>
      <c r="E463" s="61"/>
      <c r="F463" s="61"/>
      <c r="G463" s="61"/>
      <c r="H463" s="61"/>
      <c r="I463" s="61"/>
      <c r="J463" s="61"/>
      <c r="K463" s="126"/>
    </row>
    <row r="464" spans="1:11" s="34" customFormat="1" ht="47.25">
      <c r="A464" s="102" t="s">
        <v>88</v>
      </c>
      <c r="B464" s="43"/>
      <c r="C464" s="117" t="s">
        <v>185</v>
      </c>
      <c r="D464" s="53">
        <f>SUM(D465:D465)</f>
        <v>32096.638999999999</v>
      </c>
      <c r="E464" s="53">
        <f>SUM(E465:E465)</f>
        <v>32096.638999999999</v>
      </c>
      <c r="F464" s="53">
        <f>SUM(F465:F465)</f>
        <v>32096.638999999999</v>
      </c>
      <c r="G464" s="53">
        <f t="shared" ref="G464:G469" si="73">E464-F464</f>
        <v>0</v>
      </c>
      <c r="H464" s="53">
        <f t="shared" ref="H464:H469" si="74">D464-F464</f>
        <v>0</v>
      </c>
      <c r="I464" s="133">
        <f t="shared" ref="I464:I465" si="75">F464/D464</f>
        <v>1</v>
      </c>
      <c r="J464" s="141" t="s">
        <v>1197</v>
      </c>
      <c r="K464" s="156" t="s">
        <v>1217</v>
      </c>
    </row>
    <row r="465" spans="1:11" ht="52.5" customHeight="1">
      <c r="A465" s="109" t="s">
        <v>89</v>
      </c>
      <c r="B465" s="9">
        <v>441</v>
      </c>
      <c r="C465" s="111" t="s">
        <v>749</v>
      </c>
      <c r="D465" s="54">
        <v>32096.638999999999</v>
      </c>
      <c r="E465" s="54">
        <v>32096.638999999999</v>
      </c>
      <c r="F465" s="54">
        <v>32096.638999999999</v>
      </c>
      <c r="G465" s="54">
        <f t="shared" si="73"/>
        <v>0</v>
      </c>
      <c r="H465" s="54">
        <f t="shared" si="74"/>
        <v>0</v>
      </c>
      <c r="I465" s="132">
        <f t="shared" si="75"/>
        <v>1</v>
      </c>
      <c r="J465" s="55"/>
      <c r="K465" s="126"/>
    </row>
    <row r="466" spans="1:11" ht="52.5" customHeight="1">
      <c r="A466" s="102" t="s">
        <v>1228</v>
      </c>
      <c r="B466" s="33"/>
      <c r="C466" s="33" t="s">
        <v>1229</v>
      </c>
      <c r="D466" s="53">
        <v>0</v>
      </c>
      <c r="E466" s="53">
        <f t="shared" ref="E466:F467" si="76">SUM(E467:E468)</f>
        <v>0</v>
      </c>
      <c r="F466" s="53">
        <f t="shared" si="76"/>
        <v>0</v>
      </c>
      <c r="G466" s="53">
        <f t="shared" ref="G466" si="77">E466-F466</f>
        <v>0</v>
      </c>
      <c r="H466" s="53">
        <f t="shared" ref="H466" si="78">D466-F466</f>
        <v>0</v>
      </c>
      <c r="I466" s="133"/>
      <c r="J466" s="141" t="s">
        <v>1203</v>
      </c>
      <c r="K466" s="156" t="s">
        <v>1230</v>
      </c>
    </row>
    <row r="467" spans="1:11" s="34" customFormat="1" ht="47.25">
      <c r="A467" s="102" t="s">
        <v>1168</v>
      </c>
      <c r="B467" s="33"/>
      <c r="C467" s="33" t="s">
        <v>751</v>
      </c>
      <c r="D467" s="53">
        <f>SUM(D468:D469)</f>
        <v>290</v>
      </c>
      <c r="E467" s="53">
        <f t="shared" si="76"/>
        <v>0</v>
      </c>
      <c r="F467" s="53">
        <f t="shared" si="76"/>
        <v>0</v>
      </c>
      <c r="G467" s="53">
        <f t="shared" si="73"/>
        <v>0</v>
      </c>
      <c r="H467" s="53">
        <f t="shared" si="74"/>
        <v>290</v>
      </c>
      <c r="I467" s="133">
        <f t="shared" ref="I467:I468" si="79">F467/D467</f>
        <v>0</v>
      </c>
      <c r="J467" s="141" t="s">
        <v>1203</v>
      </c>
      <c r="K467" s="156" t="s">
        <v>1218</v>
      </c>
    </row>
    <row r="468" spans="1:11" s="44" customFormat="1" ht="78" customHeight="1">
      <c r="A468" s="120" t="s">
        <v>1120</v>
      </c>
      <c r="B468" s="121" t="s">
        <v>43</v>
      </c>
      <c r="C468" s="121" t="s">
        <v>1121</v>
      </c>
      <c r="D468" s="94">
        <v>290</v>
      </c>
      <c r="E468" s="94">
        <v>0</v>
      </c>
      <c r="F468" s="94">
        <v>0</v>
      </c>
      <c r="G468" s="54">
        <f t="shared" si="73"/>
        <v>0</v>
      </c>
      <c r="H468" s="54">
        <f t="shared" si="74"/>
        <v>290</v>
      </c>
      <c r="I468" s="132">
        <f t="shared" si="79"/>
        <v>0</v>
      </c>
      <c r="J468" s="55"/>
      <c r="K468" s="127"/>
    </row>
    <row r="469" spans="1:11" ht="78.75" hidden="1">
      <c r="A469" s="109" t="s">
        <v>750</v>
      </c>
      <c r="B469" s="8" t="s">
        <v>43</v>
      </c>
      <c r="C469" s="111" t="s">
        <v>752</v>
      </c>
      <c r="D469" s="54">
        <v>0</v>
      </c>
      <c r="E469" s="54">
        <v>0</v>
      </c>
      <c r="F469" s="54">
        <v>0</v>
      </c>
      <c r="G469" s="54">
        <f t="shared" si="73"/>
        <v>0</v>
      </c>
      <c r="H469" s="54">
        <f t="shared" si="74"/>
        <v>0</v>
      </c>
      <c r="I469" s="132"/>
      <c r="J469" s="55"/>
      <c r="K469" s="126"/>
    </row>
    <row r="470" spans="1:11" ht="47.25">
      <c r="A470" s="102" t="s">
        <v>753</v>
      </c>
      <c r="B470" s="33"/>
      <c r="C470" s="33" t="s">
        <v>754</v>
      </c>
      <c r="D470" s="53">
        <f>D471+D472+D473</f>
        <v>672.79873999999995</v>
      </c>
      <c r="E470" s="53">
        <f>E471+E472+E473</f>
        <v>672.79873999999995</v>
      </c>
      <c r="F470" s="53">
        <f>F471+F472+F473</f>
        <v>672.79873999999995</v>
      </c>
      <c r="G470" s="53">
        <f t="shared" ref="G470:G471" si="80">E470-F470</f>
        <v>0</v>
      </c>
      <c r="H470" s="53">
        <f t="shared" ref="H470:H471" si="81">D470-F470</f>
        <v>0</v>
      </c>
      <c r="I470" s="133">
        <f t="shared" ref="I470:I473" si="82">F470/D470</f>
        <v>1</v>
      </c>
      <c r="J470" s="141" t="s">
        <v>1197</v>
      </c>
      <c r="K470" s="156" t="s">
        <v>1217</v>
      </c>
    </row>
    <row r="471" spans="1:11" ht="37.5" customHeight="1">
      <c r="A471" s="109" t="s">
        <v>755</v>
      </c>
      <c r="B471" s="111" t="s">
        <v>43</v>
      </c>
      <c r="C471" s="111" t="s">
        <v>758</v>
      </c>
      <c r="D471" s="54">
        <v>462.79874000000001</v>
      </c>
      <c r="E471" s="54">
        <v>462.79874000000001</v>
      </c>
      <c r="F471" s="54">
        <v>462.79874000000001</v>
      </c>
      <c r="G471" s="54">
        <f t="shared" si="80"/>
        <v>0</v>
      </c>
      <c r="H471" s="54">
        <f t="shared" si="81"/>
        <v>0</v>
      </c>
      <c r="I471" s="132">
        <f t="shared" si="82"/>
        <v>1</v>
      </c>
      <c r="J471" s="54"/>
      <c r="K471" s="126"/>
    </row>
    <row r="472" spans="1:11" ht="40.5" customHeight="1">
      <c r="A472" s="109" t="s">
        <v>756</v>
      </c>
      <c r="B472" s="111" t="s">
        <v>43</v>
      </c>
      <c r="C472" s="111" t="s">
        <v>759</v>
      </c>
      <c r="D472" s="54">
        <v>10</v>
      </c>
      <c r="E472" s="54">
        <v>10</v>
      </c>
      <c r="F472" s="54">
        <v>10</v>
      </c>
      <c r="G472" s="54">
        <f t="shared" ref="G472:G473" si="83">E472-F472</f>
        <v>0</v>
      </c>
      <c r="H472" s="54">
        <f t="shared" ref="H472:H473" si="84">D472-F472</f>
        <v>0</v>
      </c>
      <c r="I472" s="132">
        <f t="shared" si="82"/>
        <v>1</v>
      </c>
      <c r="J472" s="54"/>
      <c r="K472" s="126"/>
    </row>
    <row r="473" spans="1:11" ht="47.25">
      <c r="A473" s="109" t="s">
        <v>757</v>
      </c>
      <c r="B473" s="111" t="s">
        <v>43</v>
      </c>
      <c r="C473" s="111" t="s">
        <v>760</v>
      </c>
      <c r="D473" s="54">
        <v>200</v>
      </c>
      <c r="E473" s="54">
        <v>200</v>
      </c>
      <c r="F473" s="54">
        <v>200</v>
      </c>
      <c r="G473" s="54">
        <f t="shared" si="83"/>
        <v>0</v>
      </c>
      <c r="H473" s="54">
        <f t="shared" si="84"/>
        <v>0</v>
      </c>
      <c r="I473" s="132">
        <f t="shared" si="82"/>
        <v>1</v>
      </c>
      <c r="J473" s="54"/>
      <c r="K473" s="126"/>
    </row>
    <row r="474" spans="1:11" s="36" customFormat="1">
      <c r="A474" s="185" t="s">
        <v>646</v>
      </c>
      <c r="B474" s="186"/>
      <c r="C474" s="186"/>
      <c r="D474" s="186"/>
      <c r="E474" s="186"/>
      <c r="F474" s="186"/>
      <c r="G474" s="186"/>
      <c r="H474" s="186"/>
      <c r="I474" s="186"/>
      <c r="J474" s="179" t="s">
        <v>1201</v>
      </c>
      <c r="K474" s="169" t="s">
        <v>1219</v>
      </c>
    </row>
    <row r="475" spans="1:11" s="36" customFormat="1" ht="55.5" customHeight="1">
      <c r="A475" s="186"/>
      <c r="B475" s="186"/>
      <c r="C475" s="186"/>
      <c r="D475" s="186"/>
      <c r="E475" s="186"/>
      <c r="F475" s="186"/>
      <c r="G475" s="186"/>
      <c r="H475" s="186"/>
      <c r="I475" s="186"/>
      <c r="J475" s="180"/>
      <c r="K475" s="171"/>
    </row>
    <row r="476" spans="1:11" s="73" customFormat="1" ht="18.75">
      <c r="A476" s="105" t="s">
        <v>2</v>
      </c>
      <c r="B476" s="85"/>
      <c r="C476" s="86">
        <v>1600000</v>
      </c>
      <c r="D476" s="83">
        <f>D480+D484+D501+D522+D530</f>
        <v>410145.62603999994</v>
      </c>
      <c r="E476" s="83">
        <f>E480+E484+E501+E522+E530</f>
        <v>410079.29301999998</v>
      </c>
      <c r="F476" s="83">
        <f>F480+F484+F501+F522+F530</f>
        <v>410079.29301999998</v>
      </c>
      <c r="G476" s="72">
        <f t="shared" ref="G476:G532" si="85">E476-F476</f>
        <v>0</v>
      </c>
      <c r="H476" s="72">
        <f t="shared" ref="H476:H532" si="86">D476-F476</f>
        <v>66.333019999961834</v>
      </c>
      <c r="I476" s="136">
        <f>F476/D476</f>
        <v>0.99983826959063193</v>
      </c>
      <c r="J476" s="148"/>
      <c r="K476" s="126"/>
    </row>
    <row r="477" spans="1:11" ht="15.75">
      <c r="A477" s="118" t="s">
        <v>9</v>
      </c>
      <c r="B477" s="21"/>
      <c r="C477" s="21"/>
      <c r="D477" s="27"/>
      <c r="E477" s="27"/>
      <c r="F477" s="27"/>
      <c r="G477" s="27"/>
      <c r="H477" s="27"/>
      <c r="I477" s="27"/>
      <c r="J477" s="153"/>
      <c r="K477" s="126"/>
    </row>
    <row r="478" spans="1:11" ht="47.25">
      <c r="A478" s="102" t="s">
        <v>1192</v>
      </c>
      <c r="B478" s="33"/>
      <c r="C478" s="33" t="s">
        <v>763</v>
      </c>
      <c r="D478" s="53">
        <f t="shared" ref="D478:F480" si="87">SUM(D481:D481)</f>
        <v>0</v>
      </c>
      <c r="E478" s="53">
        <f t="shared" si="87"/>
        <v>0</v>
      </c>
      <c r="F478" s="53">
        <f t="shared" si="87"/>
        <v>0</v>
      </c>
      <c r="G478" s="53">
        <f t="shared" ref="G478:G479" si="88">E478-F478</f>
        <v>0</v>
      </c>
      <c r="H478" s="53">
        <f t="shared" ref="H478:H479" si="89">D478-F478</f>
        <v>0</v>
      </c>
      <c r="I478" s="133"/>
      <c r="J478" s="141" t="s">
        <v>1197</v>
      </c>
      <c r="K478" s="156" t="s">
        <v>1217</v>
      </c>
    </row>
    <row r="479" spans="1:11" ht="102.75" customHeight="1">
      <c r="A479" s="102" t="s">
        <v>1193</v>
      </c>
      <c r="B479" s="33"/>
      <c r="C479" s="33" t="s">
        <v>1238</v>
      </c>
      <c r="D479" s="53">
        <f t="shared" si="87"/>
        <v>0</v>
      </c>
      <c r="E479" s="53">
        <f t="shared" si="87"/>
        <v>0</v>
      </c>
      <c r="F479" s="53">
        <f t="shared" si="87"/>
        <v>0</v>
      </c>
      <c r="G479" s="53">
        <f t="shared" si="88"/>
        <v>0</v>
      </c>
      <c r="H479" s="53">
        <f t="shared" si="89"/>
        <v>0</v>
      </c>
      <c r="I479" s="53"/>
      <c r="J479" s="141" t="s">
        <v>1203</v>
      </c>
      <c r="K479" s="156" t="s">
        <v>1220</v>
      </c>
    </row>
    <row r="480" spans="1:11" s="34" customFormat="1" ht="47.25">
      <c r="A480" s="102" t="s">
        <v>1169</v>
      </c>
      <c r="B480" s="33"/>
      <c r="C480" s="33" t="s">
        <v>1237</v>
      </c>
      <c r="D480" s="53">
        <f t="shared" si="87"/>
        <v>0</v>
      </c>
      <c r="E480" s="53">
        <f t="shared" si="87"/>
        <v>0</v>
      </c>
      <c r="F480" s="53">
        <f t="shared" si="87"/>
        <v>0</v>
      </c>
      <c r="G480" s="53">
        <f t="shared" si="85"/>
        <v>0</v>
      </c>
      <c r="H480" s="53">
        <f t="shared" si="86"/>
        <v>0</v>
      </c>
      <c r="I480" s="53"/>
      <c r="J480" s="141" t="s">
        <v>1197</v>
      </c>
      <c r="K480" s="156" t="s">
        <v>1217</v>
      </c>
    </row>
    <row r="481" spans="1:11" s="34" customFormat="1" ht="41.25" hidden="1" customHeight="1">
      <c r="A481" s="109" t="s">
        <v>1122</v>
      </c>
      <c r="B481" s="121" t="s">
        <v>43</v>
      </c>
      <c r="C481" s="121" t="s">
        <v>1124</v>
      </c>
      <c r="D481" s="94">
        <v>0</v>
      </c>
      <c r="E481" s="54">
        <v>0</v>
      </c>
      <c r="F481" s="54">
        <v>0</v>
      </c>
      <c r="G481" s="54">
        <f t="shared" ref="G481:G482" si="90">E481-F481</f>
        <v>0</v>
      </c>
      <c r="H481" s="54">
        <f t="shared" ref="H481:H482" si="91">D481-F481</f>
        <v>0</v>
      </c>
      <c r="I481" s="54"/>
      <c r="J481" s="55"/>
      <c r="K481" s="126"/>
    </row>
    <row r="482" spans="1:11" s="34" customFormat="1" ht="35.25" hidden="1" customHeight="1">
      <c r="A482" s="109" t="s">
        <v>1123</v>
      </c>
      <c r="B482" s="121" t="s">
        <v>43</v>
      </c>
      <c r="C482" s="121" t="s">
        <v>1125</v>
      </c>
      <c r="D482" s="94">
        <v>0</v>
      </c>
      <c r="E482" s="54">
        <v>0</v>
      </c>
      <c r="F482" s="54">
        <v>0</v>
      </c>
      <c r="G482" s="54">
        <f t="shared" si="90"/>
        <v>0</v>
      </c>
      <c r="H482" s="54">
        <f t="shared" si="91"/>
        <v>0</v>
      </c>
      <c r="I482" s="54"/>
      <c r="J482" s="55"/>
      <c r="K482" s="126"/>
    </row>
    <row r="483" spans="1:11" ht="63" hidden="1">
      <c r="A483" s="109" t="s">
        <v>761</v>
      </c>
      <c r="B483" s="8" t="s">
        <v>43</v>
      </c>
      <c r="C483" s="111" t="s">
        <v>762</v>
      </c>
      <c r="D483" s="93">
        <v>0</v>
      </c>
      <c r="E483" s="54">
        <v>0</v>
      </c>
      <c r="F483" s="54">
        <v>0</v>
      </c>
      <c r="G483" s="54">
        <f t="shared" si="85"/>
        <v>0</v>
      </c>
      <c r="H483" s="54">
        <f t="shared" si="86"/>
        <v>0</v>
      </c>
      <c r="I483" s="54"/>
      <c r="J483" s="55"/>
      <c r="K483" s="126"/>
    </row>
    <row r="484" spans="1:11" s="34" customFormat="1" ht="47.25">
      <c r="A484" s="102" t="s">
        <v>90</v>
      </c>
      <c r="B484" s="33"/>
      <c r="C484" s="33" t="s">
        <v>93</v>
      </c>
      <c r="D484" s="53">
        <f>SUM(D486:D500)</f>
        <v>353854.69416999997</v>
      </c>
      <c r="E484" s="53">
        <f>SUM(E486:E500)</f>
        <v>353854.69416999997</v>
      </c>
      <c r="F484" s="53">
        <f>SUM(F486:F500)</f>
        <v>353854.69416999997</v>
      </c>
      <c r="G484" s="53">
        <f t="shared" si="85"/>
        <v>0</v>
      </c>
      <c r="H484" s="53">
        <f t="shared" si="86"/>
        <v>0</v>
      </c>
      <c r="I484" s="133">
        <f t="shared" ref="I484" si="92">F484/D484</f>
        <v>1</v>
      </c>
      <c r="J484" s="141" t="s">
        <v>1197</v>
      </c>
      <c r="K484" s="156" t="s">
        <v>1217</v>
      </c>
    </row>
    <row r="485" spans="1:11" s="34" customFormat="1" ht="36" hidden="1" customHeight="1">
      <c r="A485" s="120" t="s">
        <v>1126</v>
      </c>
      <c r="B485" s="121" t="s">
        <v>43</v>
      </c>
      <c r="C485" s="121" t="s">
        <v>1127</v>
      </c>
      <c r="D485" s="94">
        <v>0</v>
      </c>
      <c r="E485" s="94">
        <v>0</v>
      </c>
      <c r="F485" s="94">
        <v>0</v>
      </c>
      <c r="G485" s="54">
        <f t="shared" ref="G485" si="93">E485-F485</f>
        <v>0</v>
      </c>
      <c r="H485" s="54">
        <f t="shared" ref="H485" si="94">D485-F485</f>
        <v>0</v>
      </c>
      <c r="I485" s="132"/>
      <c r="J485" s="55"/>
      <c r="K485" s="126"/>
    </row>
    <row r="486" spans="1:11" ht="31.5">
      <c r="A486" s="109" t="s">
        <v>764</v>
      </c>
      <c r="B486" s="111" t="s">
        <v>43</v>
      </c>
      <c r="C486" s="122" t="s">
        <v>776</v>
      </c>
      <c r="D486" s="93">
        <v>46228.78875</v>
      </c>
      <c r="E486" s="93">
        <v>46228.78875</v>
      </c>
      <c r="F486" s="93">
        <v>46228.78875</v>
      </c>
      <c r="G486" s="54">
        <f t="shared" si="85"/>
        <v>0</v>
      </c>
      <c r="H486" s="54">
        <f t="shared" si="86"/>
        <v>0</v>
      </c>
      <c r="I486" s="132">
        <f t="shared" ref="I486:I540" si="95">F486/D486</f>
        <v>1</v>
      </c>
      <c r="J486" s="55"/>
      <c r="K486" s="126"/>
    </row>
    <row r="487" spans="1:11" ht="31.5">
      <c r="A487" s="109" t="s">
        <v>765</v>
      </c>
      <c r="B487" s="111" t="s">
        <v>43</v>
      </c>
      <c r="C487" s="122" t="s">
        <v>777</v>
      </c>
      <c r="D487" s="93">
        <v>4991.8360000000002</v>
      </c>
      <c r="E487" s="93">
        <v>4991.8360000000002</v>
      </c>
      <c r="F487" s="93">
        <v>4991.8360000000002</v>
      </c>
      <c r="G487" s="54">
        <f t="shared" ref="G487:G500" si="96">E487-F487</f>
        <v>0</v>
      </c>
      <c r="H487" s="54">
        <f t="shared" ref="H487:H500" si="97">D487-F487</f>
        <v>0</v>
      </c>
      <c r="I487" s="132">
        <f t="shared" si="95"/>
        <v>1</v>
      </c>
      <c r="J487" s="55"/>
      <c r="K487" s="126"/>
    </row>
    <row r="488" spans="1:11" ht="31.5">
      <c r="A488" s="109" t="s">
        <v>766</v>
      </c>
      <c r="B488" s="111" t="s">
        <v>43</v>
      </c>
      <c r="C488" s="122" t="s">
        <v>778</v>
      </c>
      <c r="D488" s="93">
        <v>5053.7860000000001</v>
      </c>
      <c r="E488" s="93">
        <v>5053.7860000000001</v>
      </c>
      <c r="F488" s="93">
        <v>5053.7860000000001</v>
      </c>
      <c r="G488" s="54">
        <f t="shared" si="96"/>
        <v>0</v>
      </c>
      <c r="H488" s="54">
        <f t="shared" si="97"/>
        <v>0</v>
      </c>
      <c r="I488" s="132">
        <f t="shared" si="95"/>
        <v>1</v>
      </c>
      <c r="J488" s="55"/>
      <c r="K488" s="126"/>
    </row>
    <row r="489" spans="1:11" ht="31.5">
      <c r="A489" s="109" t="s">
        <v>767</v>
      </c>
      <c r="B489" s="111" t="s">
        <v>43</v>
      </c>
      <c r="C489" s="122" t="s">
        <v>779</v>
      </c>
      <c r="D489" s="93">
        <v>5301.5860000000002</v>
      </c>
      <c r="E489" s="93">
        <v>5301.5860000000002</v>
      </c>
      <c r="F489" s="93">
        <v>5301.5860000000002</v>
      </c>
      <c r="G489" s="54">
        <f t="shared" si="96"/>
        <v>0</v>
      </c>
      <c r="H489" s="54">
        <f t="shared" si="97"/>
        <v>0</v>
      </c>
      <c r="I489" s="132">
        <f t="shared" si="95"/>
        <v>1</v>
      </c>
      <c r="J489" s="55"/>
      <c r="K489" s="126"/>
    </row>
    <row r="490" spans="1:11" ht="31.5" hidden="1">
      <c r="A490" s="109" t="s">
        <v>1128</v>
      </c>
      <c r="B490" s="111" t="s">
        <v>43</v>
      </c>
      <c r="C490" s="122" t="s">
        <v>1129</v>
      </c>
      <c r="D490" s="93">
        <v>0</v>
      </c>
      <c r="E490" s="93">
        <v>0</v>
      </c>
      <c r="F490" s="93">
        <v>0</v>
      </c>
      <c r="G490" s="54">
        <f t="shared" si="96"/>
        <v>0</v>
      </c>
      <c r="H490" s="54">
        <f t="shared" si="97"/>
        <v>0</v>
      </c>
      <c r="I490" s="132"/>
      <c r="J490" s="55"/>
      <c r="K490" s="126"/>
    </row>
    <row r="491" spans="1:11" ht="30.75" customHeight="1">
      <c r="A491" s="109" t="s">
        <v>768</v>
      </c>
      <c r="B491" s="111" t="s">
        <v>43</v>
      </c>
      <c r="C491" s="122" t="s">
        <v>780</v>
      </c>
      <c r="D491" s="93">
        <v>94736.042910000004</v>
      </c>
      <c r="E491" s="93">
        <v>94736.042910000004</v>
      </c>
      <c r="F491" s="93">
        <v>94736.042910000004</v>
      </c>
      <c r="G491" s="54">
        <f t="shared" si="96"/>
        <v>0</v>
      </c>
      <c r="H491" s="54">
        <f t="shared" si="97"/>
        <v>0</v>
      </c>
      <c r="I491" s="132">
        <f t="shared" si="95"/>
        <v>1</v>
      </c>
      <c r="J491" s="55"/>
      <c r="K491" s="126"/>
    </row>
    <row r="492" spans="1:11" ht="33" customHeight="1">
      <c r="A492" s="109" t="s">
        <v>769</v>
      </c>
      <c r="B492" s="111" t="s">
        <v>43</v>
      </c>
      <c r="C492" s="122" t="s">
        <v>781</v>
      </c>
      <c r="D492" s="93">
        <v>97531.196230000001</v>
      </c>
      <c r="E492" s="93">
        <v>97531.196230000001</v>
      </c>
      <c r="F492" s="93">
        <v>97531.196230000001</v>
      </c>
      <c r="G492" s="54">
        <f t="shared" si="96"/>
        <v>0</v>
      </c>
      <c r="H492" s="54">
        <f t="shared" si="97"/>
        <v>0</v>
      </c>
      <c r="I492" s="132">
        <f t="shared" si="95"/>
        <v>1</v>
      </c>
      <c r="J492" s="55"/>
      <c r="K492" s="126"/>
    </row>
    <row r="493" spans="1:11" ht="35.25" customHeight="1">
      <c r="A493" s="109" t="s">
        <v>770</v>
      </c>
      <c r="B493" s="111" t="s">
        <v>43</v>
      </c>
      <c r="C493" s="122" t="s">
        <v>782</v>
      </c>
      <c r="D493" s="93">
        <v>6701.0140700000002</v>
      </c>
      <c r="E493" s="93">
        <v>6701.0140700000002</v>
      </c>
      <c r="F493" s="93">
        <v>6701.0140700000002</v>
      </c>
      <c r="G493" s="54">
        <f t="shared" si="96"/>
        <v>0</v>
      </c>
      <c r="H493" s="54">
        <f t="shared" si="97"/>
        <v>0</v>
      </c>
      <c r="I493" s="132">
        <f t="shared" si="95"/>
        <v>1</v>
      </c>
      <c r="J493" s="55"/>
      <c r="K493" s="126"/>
    </row>
    <row r="494" spans="1:11" ht="35.25" customHeight="1">
      <c r="A494" s="109" t="s">
        <v>771</v>
      </c>
      <c r="B494" s="111" t="s">
        <v>43</v>
      </c>
      <c r="C494" s="122" t="s">
        <v>783</v>
      </c>
      <c r="D494" s="93">
        <v>473.76846</v>
      </c>
      <c r="E494" s="93">
        <v>473.76846</v>
      </c>
      <c r="F494" s="93">
        <v>473.76846</v>
      </c>
      <c r="G494" s="54">
        <f t="shared" si="96"/>
        <v>0</v>
      </c>
      <c r="H494" s="54">
        <f t="shared" si="97"/>
        <v>0</v>
      </c>
      <c r="I494" s="132">
        <f t="shared" si="95"/>
        <v>1</v>
      </c>
      <c r="J494" s="55"/>
      <c r="K494" s="126"/>
    </row>
    <row r="495" spans="1:11" ht="35.25" hidden="1" customHeight="1">
      <c r="A495" s="109" t="s">
        <v>1131</v>
      </c>
      <c r="B495" s="111" t="s">
        <v>43</v>
      </c>
      <c r="C495" s="122" t="s">
        <v>1130</v>
      </c>
      <c r="D495" s="93">
        <v>0</v>
      </c>
      <c r="E495" s="93">
        <v>0</v>
      </c>
      <c r="F495" s="93">
        <v>0</v>
      </c>
      <c r="G495" s="54">
        <f t="shared" si="96"/>
        <v>0</v>
      </c>
      <c r="H495" s="54">
        <f t="shared" si="97"/>
        <v>0</v>
      </c>
      <c r="I495" s="132"/>
      <c r="J495" s="55"/>
      <c r="K495" s="126"/>
    </row>
    <row r="496" spans="1:11" ht="29.25" customHeight="1">
      <c r="A496" s="109" t="s">
        <v>772</v>
      </c>
      <c r="B496" s="111" t="s">
        <v>43</v>
      </c>
      <c r="C496" s="122" t="s">
        <v>784</v>
      </c>
      <c r="D496" s="93">
        <v>5553.3640999999998</v>
      </c>
      <c r="E496" s="93">
        <v>5553.3640999999998</v>
      </c>
      <c r="F496" s="93">
        <v>5553.3640999999998</v>
      </c>
      <c r="G496" s="54">
        <f t="shared" si="96"/>
        <v>0</v>
      </c>
      <c r="H496" s="54">
        <f t="shared" si="97"/>
        <v>0</v>
      </c>
      <c r="I496" s="132">
        <f t="shared" si="95"/>
        <v>1</v>
      </c>
      <c r="J496" s="55"/>
      <c r="K496" s="126"/>
    </row>
    <row r="497" spans="1:11" ht="35.25" customHeight="1">
      <c r="A497" s="109" t="s">
        <v>773</v>
      </c>
      <c r="B497" s="111" t="s">
        <v>43</v>
      </c>
      <c r="C497" s="122" t="s">
        <v>785</v>
      </c>
      <c r="D497" s="93">
        <v>2006.125</v>
      </c>
      <c r="E497" s="93">
        <v>2006.125</v>
      </c>
      <c r="F497" s="93">
        <v>2006.125</v>
      </c>
      <c r="G497" s="54">
        <f t="shared" si="96"/>
        <v>0</v>
      </c>
      <c r="H497" s="54">
        <f t="shared" si="97"/>
        <v>0</v>
      </c>
      <c r="I497" s="132">
        <f t="shared" si="95"/>
        <v>1</v>
      </c>
      <c r="J497" s="55"/>
      <c r="K497" s="126"/>
    </row>
    <row r="498" spans="1:11" ht="37.5" customHeight="1">
      <c r="A498" s="109" t="s">
        <v>774</v>
      </c>
      <c r="B498" s="111" t="s">
        <v>43</v>
      </c>
      <c r="C498" s="122" t="s">
        <v>786</v>
      </c>
      <c r="D498" s="93">
        <v>37916.921049999997</v>
      </c>
      <c r="E498" s="93">
        <v>37916.921049999997</v>
      </c>
      <c r="F498" s="93">
        <v>37916.921049999997</v>
      </c>
      <c r="G498" s="54">
        <f t="shared" si="96"/>
        <v>0</v>
      </c>
      <c r="H498" s="54">
        <f t="shared" si="97"/>
        <v>0</v>
      </c>
      <c r="I498" s="132">
        <f t="shared" si="95"/>
        <v>1</v>
      </c>
      <c r="J498" s="55"/>
      <c r="K498" s="126"/>
    </row>
    <row r="499" spans="1:11" ht="37.5" customHeight="1">
      <c r="A499" s="109" t="s">
        <v>775</v>
      </c>
      <c r="B499" s="111" t="s">
        <v>43</v>
      </c>
      <c r="C499" s="122" t="s">
        <v>787</v>
      </c>
      <c r="D499" s="93">
        <v>47360.265599999999</v>
      </c>
      <c r="E499" s="93">
        <v>47360.265599999999</v>
      </c>
      <c r="F499" s="93">
        <v>47360.265599999999</v>
      </c>
      <c r="G499" s="54">
        <f t="shared" ref="G499" si="98">E499-F499</f>
        <v>0</v>
      </c>
      <c r="H499" s="54">
        <f t="shared" ref="H499" si="99">D499-F499</f>
        <v>0</v>
      </c>
      <c r="I499" s="132">
        <f t="shared" si="95"/>
        <v>1</v>
      </c>
      <c r="J499" s="55"/>
      <c r="K499" s="126"/>
    </row>
    <row r="500" spans="1:11" ht="26.25" hidden="1" customHeight="1">
      <c r="A500" s="109" t="s">
        <v>1133</v>
      </c>
      <c r="B500" s="111" t="s">
        <v>43</v>
      </c>
      <c r="C500" s="122" t="s">
        <v>1132</v>
      </c>
      <c r="D500" s="93">
        <v>0</v>
      </c>
      <c r="E500" s="93">
        <v>0</v>
      </c>
      <c r="F500" s="93">
        <v>0</v>
      </c>
      <c r="G500" s="54">
        <f t="shared" si="96"/>
        <v>0</v>
      </c>
      <c r="H500" s="54">
        <f t="shared" si="97"/>
        <v>0</v>
      </c>
      <c r="I500" s="132"/>
      <c r="J500" s="55"/>
      <c r="K500" s="126"/>
    </row>
    <row r="501" spans="1:11" s="49" customFormat="1" ht="56.25" customHeight="1">
      <c r="A501" s="102" t="s">
        <v>179</v>
      </c>
      <c r="B501" s="33"/>
      <c r="C501" s="33" t="s">
        <v>180</v>
      </c>
      <c r="D501" s="53">
        <f>SUM(D502:D521)</f>
        <v>29190.463419999996</v>
      </c>
      <c r="E501" s="53">
        <f>SUM(E502:E521)</f>
        <v>29190.462429999996</v>
      </c>
      <c r="F501" s="53">
        <f>SUM(F502:F521)</f>
        <v>29190.462429999996</v>
      </c>
      <c r="G501" s="53">
        <f t="shared" si="85"/>
        <v>0</v>
      </c>
      <c r="H501" s="53">
        <f t="shared" si="86"/>
        <v>9.9000000045634806E-4</v>
      </c>
      <c r="I501" s="133">
        <f t="shared" ref="I501" si="100">F501/D501</f>
        <v>0.9999999660848139</v>
      </c>
      <c r="J501" s="141" t="s">
        <v>1197</v>
      </c>
      <c r="K501" s="156" t="s">
        <v>1217</v>
      </c>
    </row>
    <row r="502" spans="1:11" s="49" customFormat="1" ht="33" customHeight="1">
      <c r="A502" s="120" t="s">
        <v>1134</v>
      </c>
      <c r="B502" s="121" t="s">
        <v>43</v>
      </c>
      <c r="C502" s="121" t="s">
        <v>1135</v>
      </c>
      <c r="D502" s="94">
        <v>2234.2665299999999</v>
      </c>
      <c r="E502" s="94">
        <v>2234.2665299999999</v>
      </c>
      <c r="F502" s="94">
        <v>2234.2665299999999</v>
      </c>
      <c r="G502" s="54">
        <f t="shared" ref="G502" si="101">E502-F502</f>
        <v>0</v>
      </c>
      <c r="H502" s="54">
        <f t="shared" ref="H502" si="102">D502-F502</f>
        <v>0</v>
      </c>
      <c r="I502" s="132">
        <f t="shared" si="95"/>
        <v>1</v>
      </c>
      <c r="J502" s="55"/>
      <c r="K502" s="128"/>
    </row>
    <row r="503" spans="1:11" ht="31.5">
      <c r="A503" s="109" t="s">
        <v>788</v>
      </c>
      <c r="B503" s="111" t="s">
        <v>43</v>
      </c>
      <c r="C503" s="111" t="s">
        <v>802</v>
      </c>
      <c r="D503" s="93">
        <v>1102.91326</v>
      </c>
      <c r="E503" s="93">
        <v>1102.91326</v>
      </c>
      <c r="F503" s="93">
        <v>1102.91326</v>
      </c>
      <c r="G503" s="54">
        <f t="shared" si="85"/>
        <v>0</v>
      </c>
      <c r="H503" s="54">
        <f t="shared" si="86"/>
        <v>0</v>
      </c>
      <c r="I503" s="132">
        <f t="shared" si="95"/>
        <v>1</v>
      </c>
      <c r="J503" s="55"/>
      <c r="K503" s="126"/>
    </row>
    <row r="504" spans="1:11" ht="31.5">
      <c r="A504" s="109" t="s">
        <v>789</v>
      </c>
      <c r="B504" s="111" t="s">
        <v>43</v>
      </c>
      <c r="C504" s="111" t="s">
        <v>803</v>
      </c>
      <c r="D504" s="93">
        <v>1882.45443</v>
      </c>
      <c r="E504" s="93">
        <v>1882.45443</v>
      </c>
      <c r="F504" s="93">
        <v>1882.45443</v>
      </c>
      <c r="G504" s="54">
        <f t="shared" ref="G504:G521" si="103">E504-F504</f>
        <v>0</v>
      </c>
      <c r="H504" s="54">
        <f t="shared" ref="H504:H521" si="104">D504-F504</f>
        <v>0</v>
      </c>
      <c r="I504" s="132">
        <f t="shared" si="95"/>
        <v>1</v>
      </c>
      <c r="J504" s="55"/>
      <c r="K504" s="126"/>
    </row>
    <row r="505" spans="1:11" ht="31.5">
      <c r="A505" s="109" t="s">
        <v>790</v>
      </c>
      <c r="B505" s="111" t="s">
        <v>43</v>
      </c>
      <c r="C505" s="111" t="s">
        <v>804</v>
      </c>
      <c r="D505" s="93">
        <v>3228.1220800000001</v>
      </c>
      <c r="E505" s="93">
        <v>3228.1220800000001</v>
      </c>
      <c r="F505" s="93">
        <v>3228.1220800000001</v>
      </c>
      <c r="G505" s="54">
        <f t="shared" si="103"/>
        <v>0</v>
      </c>
      <c r="H505" s="54">
        <f t="shared" si="104"/>
        <v>0</v>
      </c>
      <c r="I505" s="132">
        <f t="shared" si="95"/>
        <v>1</v>
      </c>
      <c r="J505" s="55"/>
      <c r="K505" s="126"/>
    </row>
    <row r="506" spans="1:11" ht="31.5">
      <c r="A506" s="109" t="s">
        <v>791</v>
      </c>
      <c r="B506" s="111" t="s">
        <v>43</v>
      </c>
      <c r="C506" s="111" t="s">
        <v>805</v>
      </c>
      <c r="D506" s="93">
        <v>1470.53736</v>
      </c>
      <c r="E506" s="93">
        <v>1470.53736</v>
      </c>
      <c r="F506" s="93">
        <v>1470.53736</v>
      </c>
      <c r="G506" s="54">
        <f t="shared" si="103"/>
        <v>0</v>
      </c>
      <c r="H506" s="54">
        <f t="shared" si="104"/>
        <v>0</v>
      </c>
      <c r="I506" s="132">
        <f t="shared" si="95"/>
        <v>1</v>
      </c>
      <c r="J506" s="55"/>
      <c r="K506" s="126"/>
    </row>
    <row r="507" spans="1:11" ht="110.25">
      <c r="A507" s="110" t="s">
        <v>792</v>
      </c>
      <c r="B507" s="111" t="s">
        <v>43</v>
      </c>
      <c r="C507" s="111" t="s">
        <v>806</v>
      </c>
      <c r="D507" s="93">
        <v>2114.4989999999998</v>
      </c>
      <c r="E507" s="93">
        <v>2114.4989999999998</v>
      </c>
      <c r="F507" s="93">
        <v>2114.4989999999998</v>
      </c>
      <c r="G507" s="54">
        <f t="shared" si="103"/>
        <v>0</v>
      </c>
      <c r="H507" s="54">
        <f t="shared" si="104"/>
        <v>0</v>
      </c>
      <c r="I507" s="132">
        <f t="shared" si="95"/>
        <v>1</v>
      </c>
      <c r="J507" s="55"/>
      <c r="K507" s="126"/>
    </row>
    <row r="508" spans="1:11" ht="94.5">
      <c r="A508" s="110" t="s">
        <v>793</v>
      </c>
      <c r="B508" s="111" t="s">
        <v>43</v>
      </c>
      <c r="C508" s="111" t="s">
        <v>807</v>
      </c>
      <c r="D508" s="93">
        <v>360.94099999999997</v>
      </c>
      <c r="E508" s="93">
        <v>360.94099999999997</v>
      </c>
      <c r="F508" s="93">
        <v>360.94099999999997</v>
      </c>
      <c r="G508" s="54">
        <f t="shared" si="103"/>
        <v>0</v>
      </c>
      <c r="H508" s="54">
        <f t="shared" si="104"/>
        <v>0</v>
      </c>
      <c r="I508" s="132">
        <f t="shared" si="95"/>
        <v>1</v>
      </c>
      <c r="J508" s="55"/>
      <c r="K508" s="126"/>
    </row>
    <row r="509" spans="1:11" ht="31.5">
      <c r="A509" s="109" t="s">
        <v>794</v>
      </c>
      <c r="B509" s="111" t="s">
        <v>43</v>
      </c>
      <c r="C509" s="111" t="s">
        <v>808</v>
      </c>
      <c r="D509" s="93">
        <v>416.32100000000003</v>
      </c>
      <c r="E509" s="93">
        <v>416.32100000000003</v>
      </c>
      <c r="F509" s="93">
        <v>416.32100000000003</v>
      </c>
      <c r="G509" s="54">
        <f t="shared" si="103"/>
        <v>0</v>
      </c>
      <c r="H509" s="54">
        <f t="shared" si="104"/>
        <v>0</v>
      </c>
      <c r="I509" s="132">
        <f t="shared" si="95"/>
        <v>1</v>
      </c>
      <c r="J509" s="55"/>
      <c r="K509" s="126"/>
    </row>
    <row r="510" spans="1:11" ht="31.5">
      <c r="A510" s="109" t="s">
        <v>795</v>
      </c>
      <c r="B510" s="111" t="s">
        <v>43</v>
      </c>
      <c r="C510" s="111" t="s">
        <v>809</v>
      </c>
      <c r="D510" s="93">
        <v>1262.3846000000001</v>
      </c>
      <c r="E510" s="93">
        <v>1262.3846000000001</v>
      </c>
      <c r="F510" s="93">
        <v>1262.3846000000001</v>
      </c>
      <c r="G510" s="54">
        <f t="shared" si="103"/>
        <v>0</v>
      </c>
      <c r="H510" s="54">
        <f t="shared" si="104"/>
        <v>0</v>
      </c>
      <c r="I510" s="132">
        <f t="shared" si="95"/>
        <v>1</v>
      </c>
      <c r="J510" s="55"/>
      <c r="K510" s="126"/>
    </row>
    <row r="511" spans="1:11" ht="31.5" hidden="1">
      <c r="A511" s="109" t="s">
        <v>1136</v>
      </c>
      <c r="B511" s="111" t="s">
        <v>43</v>
      </c>
      <c r="C511" s="111" t="s">
        <v>1137</v>
      </c>
      <c r="D511" s="93">
        <v>0</v>
      </c>
      <c r="E511" s="93">
        <v>0</v>
      </c>
      <c r="F511" s="93">
        <v>0</v>
      </c>
      <c r="G511" s="54">
        <f t="shared" si="103"/>
        <v>0</v>
      </c>
      <c r="H511" s="54">
        <f t="shared" si="104"/>
        <v>0</v>
      </c>
      <c r="I511" s="132"/>
      <c r="J511" s="55"/>
      <c r="K511" s="126"/>
    </row>
    <row r="512" spans="1:11" ht="31.5">
      <c r="A512" s="109" t="s">
        <v>796</v>
      </c>
      <c r="B512" s="111" t="s">
        <v>43</v>
      </c>
      <c r="C512" s="111" t="s">
        <v>810</v>
      </c>
      <c r="D512" s="93">
        <v>1314.2810400000001</v>
      </c>
      <c r="E512" s="93">
        <v>1314.2810400000001</v>
      </c>
      <c r="F512" s="93">
        <v>1314.2810400000001</v>
      </c>
      <c r="G512" s="54">
        <f t="shared" si="103"/>
        <v>0</v>
      </c>
      <c r="H512" s="54">
        <f t="shared" si="104"/>
        <v>0</v>
      </c>
      <c r="I512" s="132">
        <f t="shared" si="95"/>
        <v>1</v>
      </c>
      <c r="J512" s="55"/>
      <c r="K512" s="126"/>
    </row>
    <row r="513" spans="1:11" ht="31.5">
      <c r="A513" s="109" t="s">
        <v>797</v>
      </c>
      <c r="B513" s="111" t="s">
        <v>43</v>
      </c>
      <c r="C513" s="111" t="s">
        <v>811</v>
      </c>
      <c r="D513" s="93">
        <v>1011.14825</v>
      </c>
      <c r="E513" s="93">
        <v>1011.14825</v>
      </c>
      <c r="F513" s="93">
        <v>1011.14825</v>
      </c>
      <c r="G513" s="54">
        <f t="shared" si="103"/>
        <v>0</v>
      </c>
      <c r="H513" s="54">
        <f t="shared" si="104"/>
        <v>0</v>
      </c>
      <c r="I513" s="132">
        <f t="shared" si="95"/>
        <v>1</v>
      </c>
      <c r="J513" s="55"/>
      <c r="K513" s="126"/>
    </row>
    <row r="514" spans="1:11" ht="31.5">
      <c r="A514" s="109" t="s">
        <v>798</v>
      </c>
      <c r="B514" s="111" t="s">
        <v>43</v>
      </c>
      <c r="C514" s="111" t="s">
        <v>812</v>
      </c>
      <c r="D514" s="93">
        <v>2046.0103200000001</v>
      </c>
      <c r="E514" s="93">
        <v>2046.0103200000001</v>
      </c>
      <c r="F514" s="93">
        <v>2046.0103200000001</v>
      </c>
      <c r="G514" s="54">
        <f t="shared" si="103"/>
        <v>0</v>
      </c>
      <c r="H514" s="54">
        <f t="shared" si="104"/>
        <v>0</v>
      </c>
      <c r="I514" s="132">
        <f t="shared" si="95"/>
        <v>1</v>
      </c>
      <c r="J514" s="55"/>
      <c r="K514" s="126"/>
    </row>
    <row r="515" spans="1:11" ht="31.5">
      <c r="A515" s="109" t="s">
        <v>799</v>
      </c>
      <c r="B515" s="111" t="s">
        <v>43</v>
      </c>
      <c r="C515" s="111" t="s">
        <v>813</v>
      </c>
      <c r="D515" s="93">
        <v>398.06400000000002</v>
      </c>
      <c r="E515" s="93">
        <v>398.06400000000002</v>
      </c>
      <c r="F515" s="93">
        <v>398.06400000000002</v>
      </c>
      <c r="G515" s="54">
        <f t="shared" si="103"/>
        <v>0</v>
      </c>
      <c r="H515" s="54">
        <f t="shared" si="104"/>
        <v>0</v>
      </c>
      <c r="I515" s="132">
        <f t="shared" si="95"/>
        <v>1</v>
      </c>
      <c r="J515" s="55"/>
      <c r="K515" s="126"/>
    </row>
    <row r="516" spans="1:11" ht="31.5">
      <c r="A516" s="109" t="s">
        <v>800</v>
      </c>
      <c r="B516" s="111" t="s">
        <v>43</v>
      </c>
      <c r="C516" s="111" t="s">
        <v>814</v>
      </c>
      <c r="D516" s="93">
        <v>1831.0457899999999</v>
      </c>
      <c r="E516" s="93">
        <v>1831.0457899999999</v>
      </c>
      <c r="F516" s="93">
        <v>1831.0457899999999</v>
      </c>
      <c r="G516" s="54">
        <f t="shared" si="103"/>
        <v>0</v>
      </c>
      <c r="H516" s="54">
        <f t="shared" si="104"/>
        <v>0</v>
      </c>
      <c r="I516" s="132">
        <f t="shared" si="95"/>
        <v>1</v>
      </c>
      <c r="J516" s="55"/>
      <c r="K516" s="126"/>
    </row>
    <row r="517" spans="1:11" ht="31.5">
      <c r="A517" s="109" t="s">
        <v>801</v>
      </c>
      <c r="B517" s="111" t="s">
        <v>43</v>
      </c>
      <c r="C517" s="111" t="s">
        <v>815</v>
      </c>
      <c r="D517" s="93">
        <v>3523.8188799999998</v>
      </c>
      <c r="E517" s="93">
        <v>3523.8188799999998</v>
      </c>
      <c r="F517" s="93">
        <v>3523.8188799999998</v>
      </c>
      <c r="G517" s="54">
        <f t="shared" ref="G517" si="105">E517-F517</f>
        <v>0</v>
      </c>
      <c r="H517" s="54">
        <f t="shared" si="104"/>
        <v>0</v>
      </c>
      <c r="I517" s="132">
        <f t="shared" si="95"/>
        <v>1</v>
      </c>
      <c r="J517" s="55"/>
      <c r="K517" s="126"/>
    </row>
    <row r="518" spans="1:11" ht="31.5">
      <c r="A518" s="109" t="s">
        <v>1138</v>
      </c>
      <c r="B518" s="111" t="s">
        <v>43</v>
      </c>
      <c r="C518" s="111" t="s">
        <v>1142</v>
      </c>
      <c r="D518" s="93">
        <v>97.036000000000001</v>
      </c>
      <c r="E518" s="93">
        <v>97.036000000000001</v>
      </c>
      <c r="F518" s="93">
        <v>97.036000000000001</v>
      </c>
      <c r="G518" s="54">
        <f t="shared" ref="G518:G520" si="106">E518-F518</f>
        <v>0</v>
      </c>
      <c r="H518" s="54">
        <f t="shared" ref="H518:H520" si="107">D518-F518</f>
        <v>0</v>
      </c>
      <c r="I518" s="132">
        <f t="shared" si="95"/>
        <v>1</v>
      </c>
      <c r="J518" s="55"/>
      <c r="K518" s="126"/>
    </row>
    <row r="519" spans="1:11" ht="31.5" hidden="1">
      <c r="A519" s="109" t="s">
        <v>1139</v>
      </c>
      <c r="B519" s="111" t="s">
        <v>43</v>
      </c>
      <c r="C519" s="111" t="s">
        <v>1143</v>
      </c>
      <c r="D519" s="93">
        <v>0</v>
      </c>
      <c r="E519" s="93">
        <v>0</v>
      </c>
      <c r="F519" s="93">
        <v>0</v>
      </c>
      <c r="G519" s="54">
        <f t="shared" si="106"/>
        <v>0</v>
      </c>
      <c r="H519" s="54">
        <f t="shared" si="107"/>
        <v>0</v>
      </c>
      <c r="I519" s="132"/>
      <c r="J519" s="55"/>
      <c r="K519" s="126"/>
    </row>
    <row r="520" spans="1:11" ht="31.5">
      <c r="A520" s="109" t="s">
        <v>1140</v>
      </c>
      <c r="B520" s="111" t="s">
        <v>43</v>
      </c>
      <c r="C520" s="111" t="s">
        <v>1144</v>
      </c>
      <c r="D520" s="93">
        <v>2972.14</v>
      </c>
      <c r="E520" s="93">
        <v>2972.1390099999999</v>
      </c>
      <c r="F520" s="93">
        <v>2972.1390099999999</v>
      </c>
      <c r="G520" s="54">
        <f t="shared" si="106"/>
        <v>0</v>
      </c>
      <c r="H520" s="54">
        <f t="shared" si="107"/>
        <v>9.9000000000160071E-4</v>
      </c>
      <c r="I520" s="132">
        <f t="shared" si="95"/>
        <v>0.9999996669066733</v>
      </c>
      <c r="J520" s="55"/>
      <c r="K520" s="126"/>
    </row>
    <row r="521" spans="1:11" ht="31.5">
      <c r="A521" s="109" t="s">
        <v>1141</v>
      </c>
      <c r="B521" s="111" t="s">
        <v>43</v>
      </c>
      <c r="C521" s="111" t="s">
        <v>1145</v>
      </c>
      <c r="D521" s="93">
        <v>1924.4798800000001</v>
      </c>
      <c r="E521" s="93">
        <v>1924.4798800000001</v>
      </c>
      <c r="F521" s="93">
        <v>1924.4798800000001</v>
      </c>
      <c r="G521" s="54">
        <f t="shared" si="103"/>
        <v>0</v>
      </c>
      <c r="H521" s="54">
        <f t="shared" si="104"/>
        <v>0</v>
      </c>
      <c r="I521" s="132">
        <f t="shared" si="95"/>
        <v>1</v>
      </c>
      <c r="J521" s="55"/>
      <c r="K521" s="126"/>
    </row>
    <row r="522" spans="1:11" s="34" customFormat="1" ht="54" customHeight="1">
      <c r="A522" s="102" t="s">
        <v>91</v>
      </c>
      <c r="B522" s="33"/>
      <c r="C522" s="33" t="s">
        <v>94</v>
      </c>
      <c r="D522" s="53">
        <f>SUM(D523:D529)</f>
        <v>6335.37</v>
      </c>
      <c r="E522" s="53">
        <f>SUM(E523:E529)</f>
        <v>6318.75</v>
      </c>
      <c r="F522" s="53">
        <f>SUM(F523:F529)</f>
        <v>6318.75</v>
      </c>
      <c r="G522" s="53">
        <f t="shared" si="85"/>
        <v>0</v>
      </c>
      <c r="H522" s="53">
        <f t="shared" si="86"/>
        <v>16.619999999999891</v>
      </c>
      <c r="I522" s="133">
        <f t="shared" si="95"/>
        <v>0.99737663309325264</v>
      </c>
      <c r="J522" s="141" t="s">
        <v>1197</v>
      </c>
      <c r="K522" s="156" t="s">
        <v>1217</v>
      </c>
    </row>
    <row r="523" spans="1:11" ht="110.25">
      <c r="A523" s="130" t="s">
        <v>1182</v>
      </c>
      <c r="B523" s="111" t="s">
        <v>43</v>
      </c>
      <c r="C523" s="111" t="s">
        <v>1183</v>
      </c>
      <c r="D523" s="93">
        <v>1066.2</v>
      </c>
      <c r="E523" s="93">
        <v>1049.58</v>
      </c>
      <c r="F523" s="93">
        <v>1049.58</v>
      </c>
      <c r="G523" s="54">
        <f t="shared" si="85"/>
        <v>0</v>
      </c>
      <c r="H523" s="54">
        <f t="shared" si="86"/>
        <v>16.620000000000118</v>
      </c>
      <c r="I523" s="132">
        <f t="shared" si="95"/>
        <v>0.98441193021947093</v>
      </c>
      <c r="J523" s="55"/>
      <c r="K523" s="126"/>
    </row>
    <row r="524" spans="1:11" ht="42" customHeight="1">
      <c r="A524" s="109" t="s">
        <v>816</v>
      </c>
      <c r="B524" s="111" t="s">
        <v>43</v>
      </c>
      <c r="C524" s="111" t="s">
        <v>820</v>
      </c>
      <c r="D524" s="93">
        <v>1700</v>
      </c>
      <c r="E524" s="93">
        <v>1700</v>
      </c>
      <c r="F524" s="93">
        <v>1700</v>
      </c>
      <c r="G524" s="54">
        <f t="shared" ref="G524" si="108">E524-F524</f>
        <v>0</v>
      </c>
      <c r="H524" s="54">
        <f t="shared" ref="H524" si="109">D524-F524</f>
        <v>0</v>
      </c>
      <c r="I524" s="132">
        <f t="shared" si="95"/>
        <v>1</v>
      </c>
      <c r="J524" s="55"/>
      <c r="K524" s="126"/>
    </row>
    <row r="525" spans="1:11" ht="47.25">
      <c r="A525" s="109" t="s">
        <v>817</v>
      </c>
      <c r="B525" s="111" t="s">
        <v>43</v>
      </c>
      <c r="C525" s="111" t="s">
        <v>821</v>
      </c>
      <c r="D525" s="93">
        <v>3300</v>
      </c>
      <c r="E525" s="93">
        <v>3300</v>
      </c>
      <c r="F525" s="93">
        <v>3300</v>
      </c>
      <c r="G525" s="54">
        <f t="shared" si="85"/>
        <v>0</v>
      </c>
      <c r="H525" s="54">
        <f t="shared" si="86"/>
        <v>0</v>
      </c>
      <c r="I525" s="132">
        <f t="shared" si="95"/>
        <v>1</v>
      </c>
      <c r="J525" s="55"/>
      <c r="K525" s="126"/>
    </row>
    <row r="526" spans="1:11" ht="40.5" customHeight="1">
      <c r="A526" s="109" t="s">
        <v>818</v>
      </c>
      <c r="B526" s="111" t="s">
        <v>43</v>
      </c>
      <c r="C526" s="111" t="s">
        <v>822</v>
      </c>
      <c r="D526" s="93">
        <v>92.55</v>
      </c>
      <c r="E526" s="93">
        <v>92.55</v>
      </c>
      <c r="F526" s="93">
        <v>92.55</v>
      </c>
      <c r="G526" s="54">
        <f t="shared" si="85"/>
        <v>0</v>
      </c>
      <c r="H526" s="54">
        <f t="shared" si="86"/>
        <v>0</v>
      </c>
      <c r="I526" s="132">
        <f t="shared" si="95"/>
        <v>1</v>
      </c>
      <c r="J526" s="55"/>
      <c r="K526" s="126"/>
    </row>
    <row r="527" spans="1:11" ht="31.5">
      <c r="A527" s="109" t="s">
        <v>819</v>
      </c>
      <c r="B527" s="111" t="s">
        <v>43</v>
      </c>
      <c r="C527" s="111" t="s">
        <v>823</v>
      </c>
      <c r="D527" s="93">
        <v>60</v>
      </c>
      <c r="E527" s="93">
        <v>60</v>
      </c>
      <c r="F527" s="93">
        <v>60</v>
      </c>
      <c r="G527" s="54">
        <f t="shared" ref="G527:G528" si="110">E527-F527</f>
        <v>0</v>
      </c>
      <c r="H527" s="54">
        <f t="shared" ref="H527:H528" si="111">D527-F527</f>
        <v>0</v>
      </c>
      <c r="I527" s="132">
        <f t="shared" si="95"/>
        <v>1</v>
      </c>
      <c r="J527" s="55"/>
      <c r="K527" s="126"/>
    </row>
    <row r="528" spans="1:11" ht="47.25" hidden="1">
      <c r="A528" s="109" t="s">
        <v>1146</v>
      </c>
      <c r="B528" s="111" t="s">
        <v>43</v>
      </c>
      <c r="C528" s="111" t="s">
        <v>1147</v>
      </c>
      <c r="D528" s="93">
        <v>0</v>
      </c>
      <c r="E528" s="93">
        <v>0</v>
      </c>
      <c r="F528" s="93">
        <v>0</v>
      </c>
      <c r="G528" s="54">
        <f t="shared" si="110"/>
        <v>0</v>
      </c>
      <c r="H528" s="54">
        <f t="shared" si="111"/>
        <v>0</v>
      </c>
      <c r="I528" s="132"/>
      <c r="J528" s="55"/>
      <c r="K528" s="126"/>
    </row>
    <row r="529" spans="1:11" ht="110.25">
      <c r="A529" s="130" t="s">
        <v>1185</v>
      </c>
      <c r="B529" s="111" t="s">
        <v>43</v>
      </c>
      <c r="C529" s="111" t="s">
        <v>1184</v>
      </c>
      <c r="D529" s="93">
        <v>116.62</v>
      </c>
      <c r="E529" s="93">
        <v>116.62</v>
      </c>
      <c r="F529" s="93">
        <v>116.62</v>
      </c>
      <c r="G529" s="54">
        <f t="shared" si="85"/>
        <v>0</v>
      </c>
      <c r="H529" s="54">
        <f t="shared" si="86"/>
        <v>0</v>
      </c>
      <c r="I529" s="132">
        <f t="shared" si="95"/>
        <v>1</v>
      </c>
      <c r="J529" s="55"/>
      <c r="K529" s="126"/>
    </row>
    <row r="530" spans="1:11" s="34" customFormat="1" ht="47.25">
      <c r="A530" s="102" t="s">
        <v>92</v>
      </c>
      <c r="B530" s="33"/>
      <c r="C530" s="33" t="s">
        <v>95</v>
      </c>
      <c r="D530" s="53">
        <f>SUM(D531:D540)</f>
        <v>20765.098449999998</v>
      </c>
      <c r="E530" s="53">
        <f t="shared" ref="E530:F530" si="112">SUM(E531:E540)</f>
        <v>20715.386419999999</v>
      </c>
      <c r="F530" s="53">
        <f t="shared" si="112"/>
        <v>20715.386419999999</v>
      </c>
      <c r="G530" s="53">
        <f t="shared" si="85"/>
        <v>0</v>
      </c>
      <c r="H530" s="53">
        <f t="shared" si="86"/>
        <v>49.712029999998776</v>
      </c>
      <c r="I530" s="133">
        <f t="shared" si="95"/>
        <v>0.99760598149246926</v>
      </c>
      <c r="J530" s="141" t="s">
        <v>1197</v>
      </c>
      <c r="K530" s="156" t="s">
        <v>1217</v>
      </c>
    </row>
    <row r="531" spans="1:11" s="34" customFormat="1" ht="163.5" customHeight="1">
      <c r="A531" s="120" t="s">
        <v>1149</v>
      </c>
      <c r="B531" s="121" t="s">
        <v>43</v>
      </c>
      <c r="C531" s="121" t="s">
        <v>1148</v>
      </c>
      <c r="D531" s="94">
        <v>355.44400000000002</v>
      </c>
      <c r="E531" s="94">
        <v>355.44400000000002</v>
      </c>
      <c r="F531" s="94">
        <v>355.44400000000002</v>
      </c>
      <c r="G531" s="54">
        <f t="shared" ref="G531" si="113">E531-F531</f>
        <v>0</v>
      </c>
      <c r="H531" s="54">
        <f t="shared" ref="H531" si="114">D531-F531</f>
        <v>0</v>
      </c>
      <c r="I531" s="132">
        <f t="shared" si="95"/>
        <v>1</v>
      </c>
      <c r="J531" s="55"/>
      <c r="K531" s="126"/>
    </row>
    <row r="532" spans="1:11" ht="37.5" customHeight="1">
      <c r="A532" s="109" t="s">
        <v>824</v>
      </c>
      <c r="B532" s="111" t="s">
        <v>43</v>
      </c>
      <c r="C532" s="111" t="s">
        <v>825</v>
      </c>
      <c r="D532" s="93">
        <v>17157.478190000002</v>
      </c>
      <c r="E532" s="93">
        <v>17155.003189999999</v>
      </c>
      <c r="F532" s="93">
        <v>17155.003189999999</v>
      </c>
      <c r="G532" s="54">
        <f t="shared" si="85"/>
        <v>0</v>
      </c>
      <c r="H532" s="54">
        <f t="shared" si="86"/>
        <v>2.4750000000021828</v>
      </c>
      <c r="I532" s="132">
        <f t="shared" si="95"/>
        <v>0.99985574803169819</v>
      </c>
      <c r="J532" s="55"/>
      <c r="K532" s="126"/>
    </row>
    <row r="533" spans="1:11" ht="40.5" customHeight="1">
      <c r="A533" s="109" t="s">
        <v>248</v>
      </c>
      <c r="B533" s="111" t="s">
        <v>43</v>
      </c>
      <c r="C533" s="111" t="s">
        <v>826</v>
      </c>
      <c r="D533" s="93">
        <v>401.56509999999997</v>
      </c>
      <c r="E533" s="93">
        <v>401.56509999999997</v>
      </c>
      <c r="F533" s="93">
        <v>401.56509999999997</v>
      </c>
      <c r="G533" s="54">
        <f t="shared" ref="G533:G540" si="115">E533-F533</f>
        <v>0</v>
      </c>
      <c r="H533" s="54">
        <f t="shared" ref="H533:H540" si="116">D533-F533</f>
        <v>0</v>
      </c>
      <c r="I533" s="132">
        <f t="shared" si="95"/>
        <v>1</v>
      </c>
      <c r="J533" s="55"/>
      <c r="K533" s="126"/>
    </row>
    <row r="534" spans="1:11" ht="20.25" customHeight="1">
      <c r="A534" s="109" t="s">
        <v>261</v>
      </c>
      <c r="B534" s="111" t="s">
        <v>43</v>
      </c>
      <c r="C534" s="111" t="s">
        <v>827</v>
      </c>
      <c r="D534" s="93">
        <v>293.072</v>
      </c>
      <c r="E534" s="93">
        <v>291.02170000000001</v>
      </c>
      <c r="F534" s="93">
        <v>291.02170000000001</v>
      </c>
      <c r="G534" s="54">
        <f t="shared" si="115"/>
        <v>0</v>
      </c>
      <c r="H534" s="54">
        <f t="shared" si="116"/>
        <v>2.0502999999999929</v>
      </c>
      <c r="I534" s="132">
        <f t="shared" si="95"/>
        <v>0.99300410820549223</v>
      </c>
      <c r="J534" s="55"/>
      <c r="K534" s="126"/>
    </row>
    <row r="535" spans="1:11" ht="22.5" customHeight="1">
      <c r="A535" s="109" t="s">
        <v>251</v>
      </c>
      <c r="B535" s="111" t="s">
        <v>43</v>
      </c>
      <c r="C535" s="111" t="s">
        <v>828</v>
      </c>
      <c r="D535" s="93">
        <v>138.17156</v>
      </c>
      <c r="E535" s="93">
        <v>138.17156</v>
      </c>
      <c r="F535" s="93">
        <v>138.17156</v>
      </c>
      <c r="G535" s="54">
        <f t="shared" si="115"/>
        <v>0</v>
      </c>
      <c r="H535" s="54">
        <f t="shared" si="116"/>
        <v>0</v>
      </c>
      <c r="I535" s="132">
        <f t="shared" si="95"/>
        <v>1</v>
      </c>
      <c r="J535" s="55"/>
      <c r="K535" s="126"/>
    </row>
    <row r="536" spans="1:11" ht="22.5" customHeight="1">
      <c r="A536" s="109" t="s">
        <v>252</v>
      </c>
      <c r="B536" s="111" t="s">
        <v>43</v>
      </c>
      <c r="C536" s="111" t="s">
        <v>829</v>
      </c>
      <c r="D536" s="93">
        <v>7.0489899999999999</v>
      </c>
      <c r="E536" s="93">
        <v>7.0489899999999999</v>
      </c>
      <c r="F536" s="93">
        <v>7.0489899999999999</v>
      </c>
      <c r="G536" s="54">
        <f t="shared" si="115"/>
        <v>0</v>
      </c>
      <c r="H536" s="54">
        <f t="shared" si="116"/>
        <v>0</v>
      </c>
      <c r="I536" s="132">
        <f t="shared" si="95"/>
        <v>1</v>
      </c>
      <c r="J536" s="55"/>
      <c r="K536" s="126"/>
    </row>
    <row r="537" spans="1:11" ht="23.25" customHeight="1">
      <c r="A537" s="109" t="s">
        <v>253</v>
      </c>
      <c r="B537" s="111" t="s">
        <v>43</v>
      </c>
      <c r="C537" s="111" t="s">
        <v>830</v>
      </c>
      <c r="D537" s="93">
        <v>98.232159999999993</v>
      </c>
      <c r="E537" s="93">
        <v>98.232159999999993</v>
      </c>
      <c r="F537" s="93">
        <v>98.232159999999993</v>
      </c>
      <c r="G537" s="54">
        <f t="shared" si="115"/>
        <v>0</v>
      </c>
      <c r="H537" s="54">
        <f t="shared" si="116"/>
        <v>0</v>
      </c>
      <c r="I537" s="132">
        <f t="shared" si="95"/>
        <v>1</v>
      </c>
      <c r="J537" s="55"/>
      <c r="K537" s="126"/>
    </row>
    <row r="538" spans="1:11" ht="23.25" customHeight="1">
      <c r="A538" s="109" t="s">
        <v>464</v>
      </c>
      <c r="B538" s="111" t="s">
        <v>43</v>
      </c>
      <c r="C538" s="111" t="s">
        <v>831</v>
      </c>
      <c r="D538" s="93">
        <v>96.344800000000006</v>
      </c>
      <c r="E538" s="93">
        <v>96.344800000000006</v>
      </c>
      <c r="F538" s="93">
        <v>96.344800000000006</v>
      </c>
      <c r="G538" s="54">
        <f t="shared" si="115"/>
        <v>0</v>
      </c>
      <c r="H538" s="54">
        <f t="shared" si="116"/>
        <v>0</v>
      </c>
      <c r="I538" s="132">
        <f t="shared" si="95"/>
        <v>1</v>
      </c>
      <c r="J538" s="55"/>
      <c r="K538" s="126"/>
    </row>
    <row r="539" spans="1:11" ht="27" customHeight="1">
      <c r="A539" s="109" t="s">
        <v>263</v>
      </c>
      <c r="B539" s="111" t="s">
        <v>43</v>
      </c>
      <c r="C539" s="111" t="s">
        <v>832</v>
      </c>
      <c r="D539" s="93">
        <v>216.11127999999999</v>
      </c>
      <c r="E539" s="93">
        <v>216.11127999999999</v>
      </c>
      <c r="F539" s="93">
        <v>216.11127999999999</v>
      </c>
      <c r="G539" s="54">
        <f t="shared" si="115"/>
        <v>0</v>
      </c>
      <c r="H539" s="54">
        <f t="shared" si="116"/>
        <v>0</v>
      </c>
      <c r="I539" s="132">
        <f t="shared" si="95"/>
        <v>1</v>
      </c>
      <c r="J539" s="55"/>
      <c r="K539" s="126"/>
    </row>
    <row r="540" spans="1:11" ht="94.5">
      <c r="A540" s="110" t="s">
        <v>264</v>
      </c>
      <c r="B540" s="111" t="s">
        <v>43</v>
      </c>
      <c r="C540" s="111" t="s">
        <v>833</v>
      </c>
      <c r="D540" s="93">
        <v>2001.6303700000001</v>
      </c>
      <c r="E540" s="93">
        <v>1956.44364</v>
      </c>
      <c r="F540" s="93">
        <v>1956.44364</v>
      </c>
      <c r="G540" s="54">
        <f t="shared" si="115"/>
        <v>0</v>
      </c>
      <c r="H540" s="54">
        <f t="shared" si="116"/>
        <v>45.186730000000125</v>
      </c>
      <c r="I540" s="132">
        <f t="shared" si="95"/>
        <v>0.97742503777058487</v>
      </c>
      <c r="J540" s="55"/>
      <c r="K540" s="126"/>
    </row>
    <row r="541" spans="1:11" s="36" customFormat="1" ht="70.5" customHeight="1">
      <c r="A541" s="187" t="s">
        <v>834</v>
      </c>
      <c r="B541" s="188"/>
      <c r="C541" s="188"/>
      <c r="D541" s="188"/>
      <c r="E541" s="188"/>
      <c r="F541" s="188"/>
      <c r="G541" s="188"/>
      <c r="H541" s="188"/>
      <c r="I541" s="188"/>
      <c r="J541" s="147" t="s">
        <v>1199</v>
      </c>
      <c r="K541" s="147" t="s">
        <v>1219</v>
      </c>
    </row>
    <row r="542" spans="1:11" s="73" customFormat="1" ht="18.75">
      <c r="A542" s="81" t="s">
        <v>2</v>
      </c>
      <c r="B542" s="87"/>
      <c r="C542" s="82">
        <v>1800000</v>
      </c>
      <c r="D542" s="83">
        <f>D544+D546+D553</f>
        <v>185755.74173000001</v>
      </c>
      <c r="E542" s="83">
        <f>E544+E546+E553</f>
        <v>185024.65601999999</v>
      </c>
      <c r="F542" s="83">
        <f>F544+F546+F553</f>
        <v>185024.65601999999</v>
      </c>
      <c r="G542" s="72">
        <f t="shared" ref="G542:G547" si="117">E542-F542</f>
        <v>0</v>
      </c>
      <c r="H542" s="72">
        <f t="shared" ref="H542:H547" si="118">D542-F542</f>
        <v>731.08571000001393</v>
      </c>
      <c r="I542" s="136">
        <f>F542/D542</f>
        <v>0.99606426319212971</v>
      </c>
      <c r="J542" s="148"/>
      <c r="K542" s="126"/>
    </row>
    <row r="543" spans="1:11" ht="15.75">
      <c r="A543" s="31" t="s">
        <v>9</v>
      </c>
      <c r="B543" s="22"/>
      <c r="C543" s="22"/>
      <c r="D543" s="27"/>
      <c r="E543" s="27"/>
      <c r="F543" s="27"/>
      <c r="G543" s="27"/>
      <c r="H543" s="27"/>
      <c r="I543" s="27"/>
      <c r="J543" s="153"/>
      <c r="K543" s="126"/>
    </row>
    <row r="544" spans="1:11" s="34" customFormat="1" ht="47.25">
      <c r="A544" s="102" t="s">
        <v>96</v>
      </c>
      <c r="B544" s="45"/>
      <c r="C544" s="33" t="s">
        <v>145</v>
      </c>
      <c r="D544" s="53">
        <v>11762.791999999999</v>
      </c>
      <c r="E544" s="53">
        <v>11762.791999999999</v>
      </c>
      <c r="F544" s="53">
        <v>11762.791999999999</v>
      </c>
      <c r="G544" s="53">
        <f t="shared" si="117"/>
        <v>0</v>
      </c>
      <c r="H544" s="53">
        <f t="shared" si="118"/>
        <v>0</v>
      </c>
      <c r="I544" s="133">
        <f t="shared" ref="I544:I545" si="119">F544/D544</f>
        <v>1</v>
      </c>
      <c r="J544" s="141" t="s">
        <v>1197</v>
      </c>
      <c r="K544" s="156" t="s">
        <v>1217</v>
      </c>
    </row>
    <row r="545" spans="1:11" ht="26.25" customHeight="1">
      <c r="A545" s="98" t="s">
        <v>97</v>
      </c>
      <c r="B545" s="8" t="s">
        <v>181</v>
      </c>
      <c r="C545" s="2" t="s">
        <v>835</v>
      </c>
      <c r="D545" s="93">
        <v>11762.79156</v>
      </c>
      <c r="E545" s="93">
        <v>11762.79156</v>
      </c>
      <c r="F545" s="93">
        <v>11762.791999999999</v>
      </c>
      <c r="G545" s="54">
        <f t="shared" si="117"/>
        <v>-4.3999999979860149E-4</v>
      </c>
      <c r="H545" s="54">
        <f t="shared" si="118"/>
        <v>-4.3999999979860149E-4</v>
      </c>
      <c r="I545" s="132">
        <f t="shared" si="119"/>
        <v>1.0000000374060867</v>
      </c>
      <c r="J545" s="55"/>
      <c r="K545" s="126"/>
    </row>
    <row r="546" spans="1:11" s="34" customFormat="1" ht="47.25">
      <c r="A546" s="102" t="s">
        <v>836</v>
      </c>
      <c r="B546" s="33"/>
      <c r="C546" s="33" t="s">
        <v>146</v>
      </c>
      <c r="D546" s="53">
        <f>SUM(D547:D552)</f>
        <v>23992.94973</v>
      </c>
      <c r="E546" s="53">
        <f>SUM(E547:E552)</f>
        <v>23261.864020000001</v>
      </c>
      <c r="F546" s="53">
        <f>SUM(F547:F552)</f>
        <v>23261.864020000001</v>
      </c>
      <c r="G546" s="53">
        <f t="shared" si="117"/>
        <v>0</v>
      </c>
      <c r="H546" s="53">
        <f t="shared" si="118"/>
        <v>731.08570999999938</v>
      </c>
      <c r="I546" s="133">
        <f t="shared" ref="I546:I554" si="120">F546/D546</f>
        <v>0.96952914425999592</v>
      </c>
      <c r="J546" s="141" t="s">
        <v>1197</v>
      </c>
      <c r="K546" s="156" t="s">
        <v>1217</v>
      </c>
    </row>
    <row r="547" spans="1:11" ht="42" customHeight="1">
      <c r="A547" s="109" t="s">
        <v>98</v>
      </c>
      <c r="B547" s="111" t="s">
        <v>181</v>
      </c>
      <c r="C547" s="111" t="s">
        <v>837</v>
      </c>
      <c r="D547" s="93">
        <v>20764.85038</v>
      </c>
      <c r="E547" s="93">
        <v>20060.145189999999</v>
      </c>
      <c r="F547" s="93">
        <v>20060.145189999999</v>
      </c>
      <c r="G547" s="54">
        <f t="shared" si="117"/>
        <v>0</v>
      </c>
      <c r="H547" s="54">
        <f t="shared" si="118"/>
        <v>704.70519000000058</v>
      </c>
      <c r="I547" s="132">
        <f t="shared" si="120"/>
        <v>0.96606259245292958</v>
      </c>
      <c r="J547" s="55"/>
      <c r="K547" s="126"/>
    </row>
    <row r="548" spans="1:11" ht="39" customHeight="1">
      <c r="A548" s="109" t="s">
        <v>248</v>
      </c>
      <c r="B548" s="111" t="s">
        <v>181</v>
      </c>
      <c r="C548" s="111" t="s">
        <v>838</v>
      </c>
      <c r="D548" s="93">
        <v>356.02496000000002</v>
      </c>
      <c r="E548" s="93">
        <v>356.02496000000002</v>
      </c>
      <c r="F548" s="93">
        <v>356.02496000000002</v>
      </c>
      <c r="G548" s="54">
        <f t="shared" ref="G548:G551" si="121">E548-F548</f>
        <v>0</v>
      </c>
      <c r="H548" s="54">
        <f t="shared" ref="H548:H551" si="122">D548-F548</f>
        <v>0</v>
      </c>
      <c r="I548" s="132">
        <f t="shared" si="120"/>
        <v>1</v>
      </c>
      <c r="J548" s="55"/>
      <c r="K548" s="126"/>
    </row>
    <row r="549" spans="1:11" ht="26.25" customHeight="1">
      <c r="A549" s="109" t="s">
        <v>261</v>
      </c>
      <c r="B549" s="111" t="s">
        <v>181</v>
      </c>
      <c r="C549" s="111" t="s">
        <v>839</v>
      </c>
      <c r="D549" s="93">
        <v>406.26972000000001</v>
      </c>
      <c r="E549" s="93">
        <v>379.88920000000002</v>
      </c>
      <c r="F549" s="93">
        <v>379.88920000000002</v>
      </c>
      <c r="G549" s="54">
        <f t="shared" si="121"/>
        <v>0</v>
      </c>
      <c r="H549" s="54">
        <f t="shared" si="122"/>
        <v>26.38051999999999</v>
      </c>
      <c r="I549" s="132">
        <f t="shared" si="120"/>
        <v>0.93506648735721676</v>
      </c>
      <c r="J549" s="55"/>
      <c r="K549" s="126"/>
    </row>
    <row r="550" spans="1:11" ht="27" customHeight="1">
      <c r="A550" s="109" t="s">
        <v>263</v>
      </c>
      <c r="B550" s="111" t="s">
        <v>181</v>
      </c>
      <c r="C550" s="111" t="s">
        <v>840</v>
      </c>
      <c r="D550" s="93">
        <v>299.27199999999999</v>
      </c>
      <c r="E550" s="93">
        <v>299.27199999999999</v>
      </c>
      <c r="F550" s="93">
        <v>299.27199999999999</v>
      </c>
      <c r="G550" s="54">
        <f t="shared" si="121"/>
        <v>0</v>
      </c>
      <c r="H550" s="54">
        <f t="shared" si="122"/>
        <v>0</v>
      </c>
      <c r="I550" s="132">
        <f t="shared" si="120"/>
        <v>1</v>
      </c>
      <c r="J550" s="55"/>
      <c r="K550" s="126"/>
    </row>
    <row r="551" spans="1:11" ht="94.5">
      <c r="A551" s="110" t="s">
        <v>264</v>
      </c>
      <c r="B551" s="111" t="s">
        <v>181</v>
      </c>
      <c r="C551" s="111" t="s">
        <v>841</v>
      </c>
      <c r="D551" s="93">
        <v>2166.5326700000001</v>
      </c>
      <c r="E551" s="93">
        <v>2166.5326700000001</v>
      </c>
      <c r="F551" s="93">
        <v>2166.5326700000001</v>
      </c>
      <c r="G551" s="54">
        <f t="shared" si="121"/>
        <v>0</v>
      </c>
      <c r="H551" s="54">
        <f t="shared" si="122"/>
        <v>0</v>
      </c>
      <c r="I551" s="132">
        <f t="shared" si="120"/>
        <v>1</v>
      </c>
      <c r="J551" s="55"/>
      <c r="K551" s="126"/>
    </row>
    <row r="552" spans="1:11" ht="47.25" hidden="1">
      <c r="A552" s="109" t="s">
        <v>283</v>
      </c>
      <c r="B552" s="111" t="s">
        <v>181</v>
      </c>
      <c r="C552" s="111" t="s">
        <v>842</v>
      </c>
      <c r="D552" s="93">
        <v>0</v>
      </c>
      <c r="E552" s="93">
        <v>0</v>
      </c>
      <c r="F552" s="93">
        <v>0</v>
      </c>
      <c r="G552" s="54">
        <f t="shared" ref="G552:G554" si="123">E552-F552</f>
        <v>0</v>
      </c>
      <c r="H552" s="54">
        <f t="shared" ref="H552:H554" si="124">D552-F552</f>
        <v>0</v>
      </c>
      <c r="I552" s="132"/>
      <c r="J552" s="55"/>
      <c r="K552" s="126"/>
    </row>
    <row r="553" spans="1:11" ht="52.5" customHeight="1">
      <c r="A553" s="102" t="s">
        <v>1170</v>
      </c>
      <c r="B553" s="33"/>
      <c r="C553" s="33" t="s">
        <v>1152</v>
      </c>
      <c r="D553" s="53">
        <f>D554</f>
        <v>150000</v>
      </c>
      <c r="E553" s="53">
        <f t="shared" ref="E553:F553" si="125">E554</f>
        <v>150000</v>
      </c>
      <c r="F553" s="53">
        <f t="shared" si="125"/>
        <v>150000</v>
      </c>
      <c r="G553" s="53">
        <f t="shared" si="123"/>
        <v>0</v>
      </c>
      <c r="H553" s="53">
        <f t="shared" si="124"/>
        <v>0</v>
      </c>
      <c r="I553" s="133">
        <f t="shared" si="120"/>
        <v>1</v>
      </c>
      <c r="J553" s="141" t="s">
        <v>1197</v>
      </c>
      <c r="K553" s="156" t="s">
        <v>1225</v>
      </c>
    </row>
    <row r="554" spans="1:11" ht="54" customHeight="1">
      <c r="A554" s="109" t="s">
        <v>1150</v>
      </c>
      <c r="B554" s="111" t="s">
        <v>181</v>
      </c>
      <c r="C554" s="111" t="s">
        <v>1151</v>
      </c>
      <c r="D554" s="93">
        <v>150000</v>
      </c>
      <c r="E554" s="93">
        <v>150000</v>
      </c>
      <c r="F554" s="93">
        <v>150000</v>
      </c>
      <c r="G554" s="54">
        <f t="shared" si="123"/>
        <v>0</v>
      </c>
      <c r="H554" s="54">
        <f t="shared" si="124"/>
        <v>0</v>
      </c>
      <c r="I554" s="132">
        <f t="shared" si="120"/>
        <v>1</v>
      </c>
      <c r="J554" s="54"/>
      <c r="K554" s="126"/>
    </row>
    <row r="555" spans="1:11" s="36" customFormat="1" ht="64.5" customHeight="1">
      <c r="A555" s="174" t="s">
        <v>843</v>
      </c>
      <c r="B555" s="175"/>
      <c r="C555" s="175"/>
      <c r="D555" s="175"/>
      <c r="E555" s="175"/>
      <c r="F555" s="175"/>
      <c r="G555" s="175"/>
      <c r="H555" s="175"/>
      <c r="I555" s="175"/>
      <c r="J555" s="154" t="s">
        <v>1205</v>
      </c>
      <c r="K555" s="147" t="s">
        <v>1219</v>
      </c>
    </row>
    <row r="556" spans="1:11" s="73" customFormat="1" ht="18.75">
      <c r="A556" s="81" t="s">
        <v>2</v>
      </c>
      <c r="B556" s="88"/>
      <c r="C556" s="86">
        <v>2000000</v>
      </c>
      <c r="D556" s="83">
        <f>D558+D561</f>
        <v>19169.877489999999</v>
      </c>
      <c r="E556" s="83">
        <f>E558+E561</f>
        <v>19089.397789999999</v>
      </c>
      <c r="F556" s="83">
        <f>F558+F561</f>
        <v>19089.397789999999</v>
      </c>
      <c r="G556" s="72">
        <f t="shared" ref="G556:G562" si="126">E556-F556</f>
        <v>0</v>
      </c>
      <c r="H556" s="72">
        <f t="shared" ref="H556:H562" si="127">D556-F556</f>
        <v>80.479699999999866</v>
      </c>
      <c r="I556" s="136">
        <f>F556/D556</f>
        <v>0.9958017624243044</v>
      </c>
      <c r="J556" s="148"/>
      <c r="K556" s="126"/>
    </row>
    <row r="557" spans="1:11" ht="15.75">
      <c r="A557" s="31" t="s">
        <v>9</v>
      </c>
      <c r="B557" s="23"/>
      <c r="C557" s="23"/>
      <c r="D557" s="28"/>
      <c r="E557" s="28"/>
      <c r="F557" s="28"/>
      <c r="G557" s="28"/>
      <c r="H557" s="28"/>
      <c r="I557" s="28"/>
      <c r="J557" s="28"/>
      <c r="K557" s="126"/>
    </row>
    <row r="558" spans="1:11" s="34" customFormat="1" ht="78.75">
      <c r="A558" s="102" t="s">
        <v>99</v>
      </c>
      <c r="B558" s="45"/>
      <c r="C558" s="33" t="s">
        <v>143</v>
      </c>
      <c r="D558" s="53">
        <f>SUM(D559:D560)</f>
        <v>396.04878000000002</v>
      </c>
      <c r="E558" s="53">
        <f>SUM(E559:E560)</f>
        <v>396.04878000000002</v>
      </c>
      <c r="F558" s="53">
        <f>SUM(F559:F560)</f>
        <v>396.04878000000002</v>
      </c>
      <c r="G558" s="53">
        <f t="shared" si="126"/>
        <v>0</v>
      </c>
      <c r="H558" s="53">
        <f t="shared" si="127"/>
        <v>0</v>
      </c>
      <c r="I558" s="133">
        <f t="shared" ref="I558:I568" si="128">F558/D558</f>
        <v>1</v>
      </c>
      <c r="J558" s="141" t="s">
        <v>1204</v>
      </c>
      <c r="K558" s="156" t="s">
        <v>1216</v>
      </c>
    </row>
    <row r="559" spans="1:11" ht="35.25" customHeight="1">
      <c r="A559" s="98" t="s">
        <v>100</v>
      </c>
      <c r="B559" s="8" t="s">
        <v>43</v>
      </c>
      <c r="C559" s="2" t="s">
        <v>844</v>
      </c>
      <c r="D559" s="93">
        <v>198.87065000000001</v>
      </c>
      <c r="E559" s="93">
        <v>198.87065000000001</v>
      </c>
      <c r="F559" s="93">
        <v>198.87065000000001</v>
      </c>
      <c r="G559" s="54">
        <f t="shared" si="126"/>
        <v>0</v>
      </c>
      <c r="H559" s="54">
        <f t="shared" si="127"/>
        <v>0</v>
      </c>
      <c r="I559" s="132">
        <f t="shared" si="128"/>
        <v>1</v>
      </c>
      <c r="J559" s="54"/>
      <c r="K559" s="126"/>
    </row>
    <row r="560" spans="1:11" ht="41.25" customHeight="1">
      <c r="A560" s="98" t="s">
        <v>101</v>
      </c>
      <c r="B560" s="8" t="s">
        <v>43</v>
      </c>
      <c r="C560" s="2" t="s">
        <v>845</v>
      </c>
      <c r="D560" s="93">
        <v>197.17813000000001</v>
      </c>
      <c r="E560" s="93">
        <v>197.17813000000001</v>
      </c>
      <c r="F560" s="93">
        <v>197.17813000000001</v>
      </c>
      <c r="G560" s="54">
        <f t="shared" si="126"/>
        <v>0</v>
      </c>
      <c r="H560" s="54">
        <f t="shared" si="127"/>
        <v>0</v>
      </c>
      <c r="I560" s="132">
        <f t="shared" si="128"/>
        <v>1</v>
      </c>
      <c r="J560" s="54"/>
      <c r="K560" s="126"/>
    </row>
    <row r="561" spans="1:11" s="34" customFormat="1" ht="47.25">
      <c r="A561" s="102" t="s">
        <v>102</v>
      </c>
      <c r="B561" s="45"/>
      <c r="C561" s="33" t="s">
        <v>144</v>
      </c>
      <c r="D561" s="53">
        <f>SUM(D562:D568)</f>
        <v>18773.828709999998</v>
      </c>
      <c r="E561" s="53">
        <f>SUM(E562:E568)</f>
        <v>18693.349009999998</v>
      </c>
      <c r="F561" s="53">
        <f t="shared" ref="F561" si="129">SUM(F562:F568)</f>
        <v>18693.349009999998</v>
      </c>
      <c r="G561" s="53">
        <f t="shared" si="126"/>
        <v>0</v>
      </c>
      <c r="H561" s="53">
        <f t="shared" si="127"/>
        <v>80.479699999999866</v>
      </c>
      <c r="I561" s="133">
        <f t="shared" si="128"/>
        <v>0.99571319727887297</v>
      </c>
      <c r="J561" s="141" t="s">
        <v>1197</v>
      </c>
      <c r="K561" s="156" t="s">
        <v>1217</v>
      </c>
    </row>
    <row r="562" spans="1:11" ht="72" customHeight="1">
      <c r="A562" s="109" t="s">
        <v>156</v>
      </c>
      <c r="B562" s="111" t="s">
        <v>43</v>
      </c>
      <c r="C562" s="111" t="s">
        <v>847</v>
      </c>
      <c r="D562" s="93">
        <v>146</v>
      </c>
      <c r="E562" s="93">
        <v>131.87633</v>
      </c>
      <c r="F562" s="93">
        <v>131.87633</v>
      </c>
      <c r="G562" s="54">
        <f t="shared" si="126"/>
        <v>0</v>
      </c>
      <c r="H562" s="54">
        <f t="shared" si="127"/>
        <v>14.123670000000004</v>
      </c>
      <c r="I562" s="132">
        <f t="shared" si="128"/>
        <v>0.90326253424657532</v>
      </c>
      <c r="J562" s="54"/>
      <c r="K562" s="126"/>
    </row>
    <row r="563" spans="1:11" ht="69" customHeight="1">
      <c r="A563" s="110" t="s">
        <v>245</v>
      </c>
      <c r="B563" s="111" t="s">
        <v>43</v>
      </c>
      <c r="C563" s="111" t="s">
        <v>848</v>
      </c>
      <c r="D563" s="93">
        <v>1.9212100000000001</v>
      </c>
      <c r="E563" s="93">
        <v>1.7660899999999999</v>
      </c>
      <c r="F563" s="93">
        <v>1.7660899999999999</v>
      </c>
      <c r="G563" s="54">
        <f t="shared" ref="G563:G568" si="130">E563-F563</f>
        <v>0</v>
      </c>
      <c r="H563" s="54">
        <f t="shared" ref="H563:H568" si="131">D563-F563</f>
        <v>0.15512000000000015</v>
      </c>
      <c r="I563" s="132">
        <f t="shared" si="128"/>
        <v>0.91925921684771572</v>
      </c>
      <c r="J563" s="54"/>
      <c r="K563" s="126"/>
    </row>
    <row r="564" spans="1:11" ht="47.25">
      <c r="A564" s="109" t="s">
        <v>846</v>
      </c>
      <c r="B564" s="111" t="s">
        <v>43</v>
      </c>
      <c r="C564" s="111" t="s">
        <v>849</v>
      </c>
      <c r="D564" s="93">
        <v>16071.647209999999</v>
      </c>
      <c r="E564" s="93">
        <v>16058.843489999999</v>
      </c>
      <c r="F564" s="93">
        <v>16058.843489999999</v>
      </c>
      <c r="G564" s="54">
        <f t="shared" si="130"/>
        <v>0</v>
      </c>
      <c r="H564" s="54">
        <f t="shared" si="131"/>
        <v>12.803719999999885</v>
      </c>
      <c r="I564" s="132">
        <f t="shared" si="128"/>
        <v>0.9992033349268622</v>
      </c>
      <c r="J564" s="54"/>
      <c r="K564" s="126"/>
    </row>
    <row r="565" spans="1:11" ht="15.75" hidden="1">
      <c r="A565" s="109" t="s">
        <v>558</v>
      </c>
      <c r="B565" s="111" t="s">
        <v>43</v>
      </c>
      <c r="C565" s="111" t="s">
        <v>850</v>
      </c>
      <c r="D565" s="93">
        <v>0</v>
      </c>
      <c r="E565" s="93">
        <v>0</v>
      </c>
      <c r="F565" s="93">
        <v>0</v>
      </c>
      <c r="G565" s="54">
        <f t="shared" si="130"/>
        <v>0</v>
      </c>
      <c r="H565" s="54">
        <f t="shared" si="131"/>
        <v>0</v>
      </c>
      <c r="I565" s="132"/>
      <c r="J565" s="54"/>
      <c r="K565" s="126"/>
    </row>
    <row r="566" spans="1:11" ht="36" customHeight="1">
      <c r="A566" s="109" t="s">
        <v>248</v>
      </c>
      <c r="B566" s="111" t="s">
        <v>43</v>
      </c>
      <c r="C566" s="111" t="s">
        <v>851</v>
      </c>
      <c r="D566" s="93">
        <v>356.27078</v>
      </c>
      <c r="E566" s="93">
        <v>356.27078</v>
      </c>
      <c r="F566" s="93">
        <v>356.27078</v>
      </c>
      <c r="G566" s="54">
        <f t="shared" si="130"/>
        <v>0</v>
      </c>
      <c r="H566" s="54">
        <f t="shared" si="131"/>
        <v>0</v>
      </c>
      <c r="I566" s="132">
        <f t="shared" si="128"/>
        <v>1</v>
      </c>
      <c r="J566" s="54"/>
      <c r="K566" s="126"/>
    </row>
    <row r="567" spans="1:11" ht="25.5" customHeight="1">
      <c r="A567" s="109" t="s">
        <v>463</v>
      </c>
      <c r="B567" s="111" t="s">
        <v>43</v>
      </c>
      <c r="C567" s="111" t="s">
        <v>852</v>
      </c>
      <c r="D567" s="93">
        <v>377.83686999999998</v>
      </c>
      <c r="E567" s="93">
        <v>368.09687000000002</v>
      </c>
      <c r="F567" s="93">
        <v>368.09687000000002</v>
      </c>
      <c r="G567" s="54">
        <f t="shared" si="130"/>
        <v>0</v>
      </c>
      <c r="H567" s="54">
        <f t="shared" si="131"/>
        <v>9.7399999999999523</v>
      </c>
      <c r="I567" s="132">
        <f t="shared" si="128"/>
        <v>0.97422167931890835</v>
      </c>
      <c r="J567" s="54"/>
      <c r="K567" s="126"/>
    </row>
    <row r="568" spans="1:11" ht="94.5">
      <c r="A568" s="110" t="s">
        <v>264</v>
      </c>
      <c r="B568" s="111" t="s">
        <v>43</v>
      </c>
      <c r="C568" s="111" t="s">
        <v>853</v>
      </c>
      <c r="D568" s="93">
        <v>1820.15264</v>
      </c>
      <c r="E568" s="93">
        <v>1776.4954499999999</v>
      </c>
      <c r="F568" s="93">
        <v>1776.4954499999999</v>
      </c>
      <c r="G568" s="54">
        <f t="shared" si="130"/>
        <v>0</v>
      </c>
      <c r="H568" s="54">
        <f t="shared" si="131"/>
        <v>43.657190000000128</v>
      </c>
      <c r="I568" s="132">
        <f t="shared" si="128"/>
        <v>0.9760145445823708</v>
      </c>
      <c r="J568" s="54"/>
      <c r="K568" s="126"/>
    </row>
    <row r="569" spans="1:11" s="36" customFormat="1" ht="66.75" customHeight="1">
      <c r="A569" s="181" t="s">
        <v>854</v>
      </c>
      <c r="B569" s="182"/>
      <c r="C569" s="182"/>
      <c r="D569" s="182"/>
      <c r="E569" s="182"/>
      <c r="F569" s="182"/>
      <c r="G569" s="182"/>
      <c r="H569" s="182"/>
      <c r="I569" s="182"/>
      <c r="J569" s="147" t="s">
        <v>1240</v>
      </c>
      <c r="K569" s="147" t="s">
        <v>1219</v>
      </c>
    </row>
    <row r="570" spans="1:11" s="73" customFormat="1" ht="18.75">
      <c r="A570" s="81" t="s">
        <v>2</v>
      </c>
      <c r="B570" s="89"/>
      <c r="C570" s="82">
        <v>2100000</v>
      </c>
      <c r="D570" s="84">
        <f>D572+D589+D593</f>
        <v>308030.79477000015</v>
      </c>
      <c r="E570" s="84">
        <f t="shared" ref="E570:H570" si="132">E572+E589+E593</f>
        <v>307861.77571000013</v>
      </c>
      <c r="F570" s="84">
        <f t="shared" si="132"/>
        <v>307861.77571000013</v>
      </c>
      <c r="G570" s="84">
        <f t="shared" si="132"/>
        <v>0</v>
      </c>
      <c r="H570" s="84">
        <f t="shared" si="132"/>
        <v>169.01906000002054</v>
      </c>
      <c r="I570" s="138">
        <f>F570/D570</f>
        <v>0.99945129167969649</v>
      </c>
      <c r="J570" s="148"/>
      <c r="K570" s="126"/>
    </row>
    <row r="571" spans="1:11" ht="15.75">
      <c r="A571" s="31" t="s">
        <v>9</v>
      </c>
      <c r="B571" s="24"/>
      <c r="C571" s="24"/>
      <c r="D571" s="62"/>
      <c r="E571" s="62"/>
      <c r="F571" s="62"/>
      <c r="G571" s="62"/>
      <c r="H571" s="62"/>
      <c r="I571" s="62"/>
      <c r="J571" s="62"/>
      <c r="K571" s="126"/>
    </row>
    <row r="572" spans="1:11" s="34" customFormat="1" ht="63">
      <c r="A572" s="102" t="s">
        <v>103</v>
      </c>
      <c r="B572" s="45"/>
      <c r="C572" s="33" t="s">
        <v>141</v>
      </c>
      <c r="D572" s="63">
        <f>SUM(D573:D588)</f>
        <v>283139.56202000013</v>
      </c>
      <c r="E572" s="63">
        <f>SUM(E573:E588)</f>
        <v>282970.54296000011</v>
      </c>
      <c r="F572" s="63">
        <f>SUM(F573:F588)</f>
        <v>282970.54296000011</v>
      </c>
      <c r="G572" s="63">
        <f t="shared" ref="G572:G592" si="133">E572-F572</f>
        <v>0</v>
      </c>
      <c r="H572" s="63">
        <f t="shared" ref="H572:H592" si="134">D572-F572</f>
        <v>169.01906000002054</v>
      </c>
      <c r="I572" s="133">
        <f t="shared" ref="I572:I599" si="135">F572/D572</f>
        <v>0.99940305389047657</v>
      </c>
      <c r="J572" s="141" t="s">
        <v>1196</v>
      </c>
      <c r="K572" s="156" t="s">
        <v>1216</v>
      </c>
    </row>
    <row r="573" spans="1:11" s="34" customFormat="1" ht="41.25" customHeight="1">
      <c r="A573" s="110" t="s">
        <v>1073</v>
      </c>
      <c r="B573" s="111" t="s">
        <v>43</v>
      </c>
      <c r="C573" s="111" t="s">
        <v>1153</v>
      </c>
      <c r="D573" s="91">
        <v>133.94295</v>
      </c>
      <c r="E573" s="91">
        <v>133.94295</v>
      </c>
      <c r="F573" s="91">
        <v>133.94295</v>
      </c>
      <c r="G573" s="64">
        <f t="shared" ref="G573" si="136">E573-F573</f>
        <v>0</v>
      </c>
      <c r="H573" s="64">
        <f t="shared" ref="H573" si="137">D573-F573</f>
        <v>0</v>
      </c>
      <c r="I573" s="132">
        <f t="shared" si="135"/>
        <v>1</v>
      </c>
      <c r="J573" s="55"/>
      <c r="K573" s="126"/>
    </row>
    <row r="574" spans="1:11" s="115" customFormat="1" ht="84.75" customHeight="1">
      <c r="A574" s="110" t="s">
        <v>855</v>
      </c>
      <c r="B574" s="111" t="s">
        <v>43</v>
      </c>
      <c r="C574" s="111" t="s">
        <v>864</v>
      </c>
      <c r="D574" s="91">
        <v>33</v>
      </c>
      <c r="E574" s="91">
        <v>33</v>
      </c>
      <c r="F574" s="91">
        <v>33</v>
      </c>
      <c r="G574" s="64">
        <f t="shared" si="133"/>
        <v>0</v>
      </c>
      <c r="H574" s="64">
        <f t="shared" si="134"/>
        <v>0</v>
      </c>
      <c r="I574" s="132">
        <f t="shared" si="135"/>
        <v>1</v>
      </c>
      <c r="J574" s="55"/>
      <c r="K574" s="126"/>
    </row>
    <row r="575" spans="1:11" s="115" customFormat="1" ht="15.75">
      <c r="A575" s="109" t="s">
        <v>856</v>
      </c>
      <c r="B575" s="111" t="s">
        <v>43</v>
      </c>
      <c r="C575" s="111" t="s">
        <v>865</v>
      </c>
      <c r="D575" s="91">
        <v>995</v>
      </c>
      <c r="E575" s="91">
        <v>995</v>
      </c>
      <c r="F575" s="91">
        <v>995</v>
      </c>
      <c r="G575" s="64">
        <f t="shared" si="133"/>
        <v>0</v>
      </c>
      <c r="H575" s="64">
        <f t="shared" si="134"/>
        <v>0</v>
      </c>
      <c r="I575" s="132">
        <f t="shared" si="135"/>
        <v>1</v>
      </c>
      <c r="J575" s="55"/>
      <c r="K575" s="126"/>
    </row>
    <row r="576" spans="1:11" s="115" customFormat="1" ht="47.25">
      <c r="A576" s="109" t="s">
        <v>857</v>
      </c>
      <c r="B576" s="111" t="s">
        <v>43</v>
      </c>
      <c r="C576" s="111" t="s">
        <v>866</v>
      </c>
      <c r="D576" s="91">
        <v>5223.96306</v>
      </c>
      <c r="E576" s="91">
        <v>5223.96306</v>
      </c>
      <c r="F576" s="91">
        <v>5223.96306</v>
      </c>
      <c r="G576" s="64">
        <f t="shared" ref="G576:G588" si="138">E576-F576</f>
        <v>0</v>
      </c>
      <c r="H576" s="64">
        <f t="shared" ref="H576:H588" si="139">D576-F576</f>
        <v>0</v>
      </c>
      <c r="I576" s="132">
        <f t="shared" si="135"/>
        <v>1</v>
      </c>
      <c r="J576" s="55"/>
      <c r="K576" s="126"/>
    </row>
    <row r="577" spans="1:11" s="115" customFormat="1" ht="31.5">
      <c r="A577" s="109" t="s">
        <v>858</v>
      </c>
      <c r="B577" s="111" t="s">
        <v>43</v>
      </c>
      <c r="C577" s="111" t="s">
        <v>867</v>
      </c>
      <c r="D577" s="91">
        <v>68000</v>
      </c>
      <c r="E577" s="91">
        <v>68000</v>
      </c>
      <c r="F577" s="91">
        <v>68000</v>
      </c>
      <c r="G577" s="64">
        <f t="shared" si="138"/>
        <v>0</v>
      </c>
      <c r="H577" s="64">
        <f t="shared" si="139"/>
        <v>0</v>
      </c>
      <c r="I577" s="132">
        <f t="shared" si="135"/>
        <v>1</v>
      </c>
      <c r="J577" s="55"/>
      <c r="K577" s="126"/>
    </row>
    <row r="578" spans="1:11" s="115" customFormat="1" ht="39" customHeight="1">
      <c r="A578" s="109" t="s">
        <v>859</v>
      </c>
      <c r="B578" s="111" t="s">
        <v>43</v>
      </c>
      <c r="C578" s="111" t="s">
        <v>868</v>
      </c>
      <c r="D578" s="91">
        <v>22000</v>
      </c>
      <c r="E578" s="91">
        <v>22000</v>
      </c>
      <c r="F578" s="91">
        <v>22000</v>
      </c>
      <c r="G578" s="64">
        <f t="shared" si="138"/>
        <v>0</v>
      </c>
      <c r="H578" s="64">
        <f t="shared" si="139"/>
        <v>0</v>
      </c>
      <c r="I578" s="132">
        <f t="shared" si="135"/>
        <v>1</v>
      </c>
      <c r="J578" s="55"/>
      <c r="K578" s="126"/>
    </row>
    <row r="579" spans="1:11" s="115" customFormat="1" ht="38.25" customHeight="1">
      <c r="A579" s="109" t="s">
        <v>860</v>
      </c>
      <c r="B579" s="111" t="s">
        <v>43</v>
      </c>
      <c r="C579" s="111" t="s">
        <v>869</v>
      </c>
      <c r="D579" s="91">
        <v>178466</v>
      </c>
      <c r="E579" s="91">
        <v>178466</v>
      </c>
      <c r="F579" s="91">
        <v>178466</v>
      </c>
      <c r="G579" s="64">
        <f t="shared" si="138"/>
        <v>0</v>
      </c>
      <c r="H579" s="64">
        <f t="shared" si="139"/>
        <v>0</v>
      </c>
      <c r="I579" s="132">
        <f t="shared" si="135"/>
        <v>1</v>
      </c>
      <c r="J579" s="55"/>
      <c r="K579" s="126"/>
    </row>
    <row r="580" spans="1:11" s="115" customFormat="1" ht="63" hidden="1">
      <c r="A580" s="109" t="s">
        <v>861</v>
      </c>
      <c r="B580" s="111" t="s">
        <v>43</v>
      </c>
      <c r="C580" s="111" t="s">
        <v>870</v>
      </c>
      <c r="D580" s="91">
        <v>0</v>
      </c>
      <c r="E580" s="91">
        <v>0</v>
      </c>
      <c r="F580" s="91">
        <v>0</v>
      </c>
      <c r="G580" s="64">
        <f t="shared" si="138"/>
        <v>0</v>
      </c>
      <c r="H580" s="64">
        <f t="shared" si="139"/>
        <v>0</v>
      </c>
      <c r="I580" s="132"/>
      <c r="J580" s="55"/>
      <c r="K580" s="126"/>
    </row>
    <row r="581" spans="1:11" s="115" customFormat="1" ht="54.75" customHeight="1">
      <c r="A581" s="109" t="s">
        <v>862</v>
      </c>
      <c r="B581" s="111" t="s">
        <v>43</v>
      </c>
      <c r="C581" s="111" t="s">
        <v>871</v>
      </c>
      <c r="D581" s="91">
        <v>506.00511</v>
      </c>
      <c r="E581" s="91">
        <v>506.00511</v>
      </c>
      <c r="F581" s="91">
        <v>506.00511</v>
      </c>
      <c r="G581" s="64">
        <f t="shared" ref="G581" si="140">E581-F581</f>
        <v>0</v>
      </c>
      <c r="H581" s="64">
        <f t="shared" ref="H581" si="141">D581-F581</f>
        <v>0</v>
      </c>
      <c r="I581" s="132">
        <f t="shared" si="135"/>
        <v>1</v>
      </c>
      <c r="J581" s="55"/>
      <c r="K581" s="126"/>
    </row>
    <row r="582" spans="1:11" s="115" customFormat="1" ht="52.5" customHeight="1">
      <c r="A582" s="109" t="s">
        <v>1155</v>
      </c>
      <c r="B582" s="111" t="s">
        <v>43</v>
      </c>
      <c r="C582" s="111" t="s">
        <v>1154</v>
      </c>
      <c r="D582" s="91">
        <v>3.99796</v>
      </c>
      <c r="E582" s="91">
        <v>3.99796</v>
      </c>
      <c r="F582" s="91">
        <v>3.99796</v>
      </c>
      <c r="G582" s="64">
        <f t="shared" si="138"/>
        <v>0</v>
      </c>
      <c r="H582" s="64">
        <f t="shared" si="139"/>
        <v>0</v>
      </c>
      <c r="I582" s="132">
        <f t="shared" si="135"/>
        <v>1</v>
      </c>
      <c r="J582" s="55"/>
      <c r="K582" s="126"/>
    </row>
    <row r="583" spans="1:11" s="115" customFormat="1" ht="52.5" hidden="1" customHeight="1">
      <c r="A583" s="109" t="s">
        <v>1187</v>
      </c>
      <c r="B583" s="111" t="s">
        <v>43</v>
      </c>
      <c r="C583" s="111" t="s">
        <v>1186</v>
      </c>
      <c r="D583" s="91">
        <v>100</v>
      </c>
      <c r="E583" s="91">
        <v>0</v>
      </c>
      <c r="F583" s="91">
        <v>0</v>
      </c>
      <c r="G583" s="64">
        <f t="shared" ref="G583" si="142">E583-F583</f>
        <v>0</v>
      </c>
      <c r="H583" s="64"/>
      <c r="I583" s="132">
        <f t="shared" si="135"/>
        <v>0</v>
      </c>
      <c r="J583" s="55"/>
      <c r="K583" s="126"/>
    </row>
    <row r="584" spans="1:11" s="115" customFormat="1" ht="57.75" customHeight="1">
      <c r="A584" s="109" t="s">
        <v>863</v>
      </c>
      <c r="B584" s="111" t="s">
        <v>43</v>
      </c>
      <c r="C584" s="111" t="s">
        <v>872</v>
      </c>
      <c r="D584" s="91">
        <v>6395.8449899999996</v>
      </c>
      <c r="E584" s="91">
        <v>6333.6458300000004</v>
      </c>
      <c r="F584" s="91">
        <v>6333.6458300000004</v>
      </c>
      <c r="G584" s="64">
        <f t="shared" si="138"/>
        <v>0</v>
      </c>
      <c r="H584" s="64">
        <f t="shared" si="139"/>
        <v>62.19915999999921</v>
      </c>
      <c r="I584" s="132">
        <f t="shared" si="135"/>
        <v>0.99027506762636552</v>
      </c>
      <c r="J584" s="55"/>
      <c r="K584" s="126"/>
    </row>
    <row r="585" spans="1:11" s="115" customFormat="1" ht="38.25" customHeight="1">
      <c r="A585" s="109" t="s">
        <v>248</v>
      </c>
      <c r="B585" s="111" t="s">
        <v>43</v>
      </c>
      <c r="C585" s="111" t="s">
        <v>873</v>
      </c>
      <c r="D585" s="91">
        <v>231.03819999999999</v>
      </c>
      <c r="E585" s="91">
        <v>231.03829999999999</v>
      </c>
      <c r="F585" s="91">
        <v>231.03829999999999</v>
      </c>
      <c r="G585" s="64">
        <f t="shared" si="138"/>
        <v>0</v>
      </c>
      <c r="H585" s="64">
        <f t="shared" si="139"/>
        <v>-1.0000000000331966E-4</v>
      </c>
      <c r="I585" s="132">
        <f t="shared" si="135"/>
        <v>1.000000432828857</v>
      </c>
      <c r="J585" s="55"/>
      <c r="K585" s="126"/>
    </row>
    <row r="586" spans="1:11" s="115" customFormat="1" ht="25.5" customHeight="1">
      <c r="A586" s="109" t="s">
        <v>261</v>
      </c>
      <c r="B586" s="111" t="s">
        <v>43</v>
      </c>
      <c r="C586" s="111" t="s">
        <v>874</v>
      </c>
      <c r="D586" s="91">
        <v>189.01</v>
      </c>
      <c r="E586" s="91">
        <v>182.19</v>
      </c>
      <c r="F586" s="91">
        <v>182.19</v>
      </c>
      <c r="G586" s="64">
        <f t="shared" si="138"/>
        <v>0</v>
      </c>
      <c r="H586" s="64">
        <f t="shared" si="139"/>
        <v>6.8199999999999932</v>
      </c>
      <c r="I586" s="132">
        <f t="shared" si="135"/>
        <v>0.96391725305539389</v>
      </c>
      <c r="J586" s="55"/>
      <c r="K586" s="126"/>
    </row>
    <row r="587" spans="1:11" s="115" customFormat="1" ht="25.5" customHeight="1">
      <c r="A587" s="109" t="s">
        <v>464</v>
      </c>
      <c r="B587" s="111" t="s">
        <v>43</v>
      </c>
      <c r="C587" s="111" t="s">
        <v>875</v>
      </c>
      <c r="D587" s="91">
        <v>99.998000000000005</v>
      </c>
      <c r="E587" s="91">
        <v>99.998000000000005</v>
      </c>
      <c r="F587" s="91">
        <v>99.998000000000005</v>
      </c>
      <c r="G587" s="64">
        <f t="shared" si="138"/>
        <v>0</v>
      </c>
      <c r="H587" s="64">
        <f t="shared" si="139"/>
        <v>0</v>
      </c>
      <c r="I587" s="132">
        <f t="shared" si="135"/>
        <v>1</v>
      </c>
      <c r="J587" s="55"/>
      <c r="K587" s="126"/>
    </row>
    <row r="588" spans="1:11" s="115" customFormat="1" ht="94.5">
      <c r="A588" s="110" t="s">
        <v>264</v>
      </c>
      <c r="B588" s="111" t="s">
        <v>43</v>
      </c>
      <c r="C588" s="111" t="s">
        <v>876</v>
      </c>
      <c r="D588" s="91">
        <v>761.76175000000001</v>
      </c>
      <c r="E588" s="91">
        <v>761.76175000000001</v>
      </c>
      <c r="F588" s="91">
        <v>761.76175000000001</v>
      </c>
      <c r="G588" s="64">
        <f t="shared" si="138"/>
        <v>0</v>
      </c>
      <c r="H588" s="64">
        <f t="shared" si="139"/>
        <v>0</v>
      </c>
      <c r="I588" s="132">
        <f t="shared" si="135"/>
        <v>1</v>
      </c>
      <c r="J588" s="55"/>
      <c r="K588" s="126"/>
    </row>
    <row r="589" spans="1:11" s="34" customFormat="1" ht="63">
      <c r="A589" s="102" t="s">
        <v>104</v>
      </c>
      <c r="B589" s="45"/>
      <c r="C589" s="33" t="s">
        <v>142</v>
      </c>
      <c r="D589" s="63">
        <f>SUM(D590:D592)</f>
        <v>623.89</v>
      </c>
      <c r="E589" s="63">
        <f>SUM(E590:E592)</f>
        <v>623.89</v>
      </c>
      <c r="F589" s="63">
        <f>SUM(F590:F592)</f>
        <v>623.89</v>
      </c>
      <c r="G589" s="63">
        <f t="shared" si="133"/>
        <v>0</v>
      </c>
      <c r="H589" s="63">
        <f t="shared" si="134"/>
        <v>0</v>
      </c>
      <c r="I589" s="133">
        <f t="shared" si="135"/>
        <v>1</v>
      </c>
      <c r="J589" s="141" t="s">
        <v>1196</v>
      </c>
      <c r="K589" s="156" t="s">
        <v>1216</v>
      </c>
    </row>
    <row r="590" spans="1:11" ht="31.5">
      <c r="A590" s="109" t="s">
        <v>877</v>
      </c>
      <c r="B590" s="111" t="s">
        <v>43</v>
      </c>
      <c r="C590" s="111" t="s">
        <v>880</v>
      </c>
      <c r="D590" s="91">
        <v>433.5</v>
      </c>
      <c r="E590" s="91">
        <v>433.5</v>
      </c>
      <c r="F590" s="91">
        <v>433.5</v>
      </c>
      <c r="G590" s="64">
        <f t="shared" si="133"/>
        <v>0</v>
      </c>
      <c r="H590" s="64">
        <f t="shared" si="134"/>
        <v>0</v>
      </c>
      <c r="I590" s="132">
        <f t="shared" si="135"/>
        <v>1</v>
      </c>
      <c r="J590" s="55"/>
      <c r="K590" s="126"/>
    </row>
    <row r="591" spans="1:11" ht="47.25">
      <c r="A591" s="109" t="s">
        <v>878</v>
      </c>
      <c r="B591" s="111" t="s">
        <v>43</v>
      </c>
      <c r="C591" s="111" t="s">
        <v>881</v>
      </c>
      <c r="D591" s="91">
        <v>97</v>
      </c>
      <c r="E591" s="91">
        <v>97</v>
      </c>
      <c r="F591" s="91">
        <v>97</v>
      </c>
      <c r="G591" s="64">
        <f t="shared" si="133"/>
        <v>0</v>
      </c>
      <c r="H591" s="64">
        <f t="shared" si="134"/>
        <v>0</v>
      </c>
      <c r="I591" s="132">
        <f t="shared" si="135"/>
        <v>1</v>
      </c>
      <c r="J591" s="55"/>
      <c r="K591" s="126"/>
    </row>
    <row r="592" spans="1:11" ht="42" customHeight="1">
      <c r="A592" s="109" t="s">
        <v>879</v>
      </c>
      <c r="B592" s="111" t="s">
        <v>43</v>
      </c>
      <c r="C592" s="111" t="s">
        <v>882</v>
      </c>
      <c r="D592" s="91">
        <v>93.39</v>
      </c>
      <c r="E592" s="91">
        <v>93.39</v>
      </c>
      <c r="F592" s="91">
        <v>93.39</v>
      </c>
      <c r="G592" s="64">
        <f t="shared" si="133"/>
        <v>0</v>
      </c>
      <c r="H592" s="64">
        <f t="shared" si="134"/>
        <v>0</v>
      </c>
      <c r="I592" s="132">
        <f t="shared" si="135"/>
        <v>1</v>
      </c>
      <c r="J592" s="55"/>
      <c r="K592" s="126"/>
    </row>
    <row r="593" spans="1:11" ht="47.25">
      <c r="A593" s="102" t="s">
        <v>1156</v>
      </c>
      <c r="B593" s="45"/>
      <c r="C593" s="33" t="s">
        <v>1239</v>
      </c>
      <c r="D593" s="63">
        <f>SUM(D594:D599)</f>
        <v>24267.34275</v>
      </c>
      <c r="E593" s="63">
        <f>SUM(E594:E599)</f>
        <v>24267.34275</v>
      </c>
      <c r="F593" s="63">
        <f>SUM(F594:F599)</f>
        <v>24267.34275</v>
      </c>
      <c r="G593" s="63">
        <f t="shared" ref="G593:G594" si="143">E593-F593</f>
        <v>0</v>
      </c>
      <c r="H593" s="63">
        <f t="shared" ref="H593:H594" si="144">D593-F593</f>
        <v>0</v>
      </c>
      <c r="I593" s="133">
        <f t="shared" si="135"/>
        <v>1</v>
      </c>
      <c r="J593" s="141" t="s">
        <v>1197</v>
      </c>
      <c r="K593" s="156" t="s">
        <v>1217</v>
      </c>
    </row>
    <row r="594" spans="1:11" ht="38.25" customHeight="1">
      <c r="A594" s="109" t="s">
        <v>883</v>
      </c>
      <c r="B594" s="111" t="s">
        <v>43</v>
      </c>
      <c r="C594" s="111" t="s">
        <v>889</v>
      </c>
      <c r="D594" s="91">
        <v>8708.4661400000005</v>
      </c>
      <c r="E594" s="91">
        <v>8708.4661400000005</v>
      </c>
      <c r="F594" s="91">
        <v>8708.4661400000005</v>
      </c>
      <c r="G594" s="64">
        <f t="shared" si="143"/>
        <v>0</v>
      </c>
      <c r="H594" s="64">
        <f t="shared" si="144"/>
        <v>0</v>
      </c>
      <c r="I594" s="132">
        <f t="shared" si="135"/>
        <v>1</v>
      </c>
      <c r="J594" s="55"/>
      <c r="K594" s="126"/>
    </row>
    <row r="595" spans="1:11" ht="40.5" customHeight="1">
      <c r="A595" s="109" t="s">
        <v>884</v>
      </c>
      <c r="B595" s="111" t="s">
        <v>43</v>
      </c>
      <c r="C595" s="111" t="s">
        <v>890</v>
      </c>
      <c r="D595" s="91">
        <v>1390.20703</v>
      </c>
      <c r="E595" s="91">
        <v>1390.20703</v>
      </c>
      <c r="F595" s="91">
        <v>1390.20703</v>
      </c>
      <c r="G595" s="64">
        <f t="shared" ref="G595:G599" si="145">E595-F595</f>
        <v>0</v>
      </c>
      <c r="H595" s="64">
        <f t="shared" ref="H595:H599" si="146">D595-F595</f>
        <v>0</v>
      </c>
      <c r="I595" s="132">
        <f t="shared" si="135"/>
        <v>1</v>
      </c>
      <c r="J595" s="55"/>
      <c r="K595" s="126"/>
    </row>
    <row r="596" spans="1:11" ht="39" customHeight="1">
      <c r="A596" s="109" t="s">
        <v>885</v>
      </c>
      <c r="B596" s="111" t="s">
        <v>43</v>
      </c>
      <c r="C596" s="111" t="s">
        <v>891</v>
      </c>
      <c r="D596" s="91">
        <v>797.17</v>
      </c>
      <c r="E596" s="91">
        <v>797.17</v>
      </c>
      <c r="F596" s="91">
        <v>797.17</v>
      </c>
      <c r="G596" s="64">
        <f t="shared" si="145"/>
        <v>0</v>
      </c>
      <c r="H596" s="64">
        <f t="shared" si="146"/>
        <v>0</v>
      </c>
      <c r="I596" s="132">
        <f t="shared" si="135"/>
        <v>1</v>
      </c>
      <c r="J596" s="55"/>
      <c r="K596" s="126"/>
    </row>
    <row r="597" spans="1:11" ht="39" customHeight="1">
      <c r="A597" s="109" t="s">
        <v>886</v>
      </c>
      <c r="B597" s="111" t="s">
        <v>43</v>
      </c>
      <c r="C597" s="111" t="s">
        <v>892</v>
      </c>
      <c r="D597" s="91">
        <v>4621.9089999999997</v>
      </c>
      <c r="E597" s="91">
        <v>4621.9089999999997</v>
      </c>
      <c r="F597" s="91">
        <v>4621.9089999999997</v>
      </c>
      <c r="G597" s="64">
        <f t="shared" si="145"/>
        <v>0</v>
      </c>
      <c r="H597" s="64">
        <f t="shared" si="146"/>
        <v>0</v>
      </c>
      <c r="I597" s="132">
        <f t="shared" si="135"/>
        <v>1</v>
      </c>
      <c r="J597" s="55"/>
      <c r="K597" s="126"/>
    </row>
    <row r="598" spans="1:11" ht="36" customHeight="1">
      <c r="A598" s="109" t="s">
        <v>887</v>
      </c>
      <c r="B598" s="111" t="s">
        <v>43</v>
      </c>
      <c r="C598" s="111" t="s">
        <v>893</v>
      </c>
      <c r="D598" s="91">
        <v>13.725580000000001</v>
      </c>
      <c r="E598" s="91">
        <v>13.725580000000001</v>
      </c>
      <c r="F598" s="91">
        <v>13.725580000000001</v>
      </c>
      <c r="G598" s="64">
        <f t="shared" si="145"/>
        <v>0</v>
      </c>
      <c r="H598" s="64">
        <f t="shared" si="146"/>
        <v>0</v>
      </c>
      <c r="I598" s="132">
        <f t="shared" si="135"/>
        <v>1</v>
      </c>
      <c r="J598" s="55"/>
      <c r="K598" s="126"/>
    </row>
    <row r="599" spans="1:11" ht="39" customHeight="1">
      <c r="A599" s="109" t="s">
        <v>888</v>
      </c>
      <c r="B599" s="111" t="s">
        <v>43</v>
      </c>
      <c r="C599" s="111" t="s">
        <v>894</v>
      </c>
      <c r="D599" s="91">
        <v>8735.8649999999998</v>
      </c>
      <c r="E599" s="91">
        <v>8735.8649999999998</v>
      </c>
      <c r="F599" s="91">
        <v>8735.8649999999998</v>
      </c>
      <c r="G599" s="64">
        <f t="shared" si="145"/>
        <v>0</v>
      </c>
      <c r="H599" s="64">
        <f t="shared" si="146"/>
        <v>0</v>
      </c>
      <c r="I599" s="132">
        <f t="shared" si="135"/>
        <v>1</v>
      </c>
      <c r="J599" s="55"/>
      <c r="K599" s="126"/>
    </row>
    <row r="600" spans="1:11" s="36" customFormat="1" ht="66.75" customHeight="1">
      <c r="A600" s="202" t="s">
        <v>895</v>
      </c>
      <c r="B600" s="203"/>
      <c r="C600" s="203"/>
      <c r="D600" s="203"/>
      <c r="E600" s="203"/>
      <c r="F600" s="203"/>
      <c r="G600" s="203"/>
      <c r="H600" s="203"/>
      <c r="I600" s="203"/>
      <c r="J600" s="155" t="s">
        <v>1206</v>
      </c>
      <c r="K600" s="147" t="s">
        <v>1219</v>
      </c>
    </row>
    <row r="601" spans="1:11" s="73" customFormat="1" ht="18.75">
      <c r="A601" s="81" t="s">
        <v>2</v>
      </c>
      <c r="B601" s="74"/>
      <c r="C601" s="74">
        <v>2200000</v>
      </c>
      <c r="D601" s="90">
        <f>D603+D673+D676+D709+D711</f>
        <v>53232.038530000005</v>
      </c>
      <c r="E601" s="90">
        <f t="shared" ref="E601:H601" si="147">E603+E673+E676+E709+E711</f>
        <v>52447.924210000005</v>
      </c>
      <c r="F601" s="90">
        <f t="shared" si="147"/>
        <v>52447.924210000005</v>
      </c>
      <c r="G601" s="90">
        <f t="shared" si="147"/>
        <v>0</v>
      </c>
      <c r="H601" s="90">
        <f t="shared" si="147"/>
        <v>784.11432000000002</v>
      </c>
      <c r="I601" s="134">
        <f>F601/D601</f>
        <v>0.98526987991342663</v>
      </c>
      <c r="J601" s="148"/>
      <c r="K601" s="126"/>
    </row>
    <row r="602" spans="1:11" ht="15.75">
      <c r="A602" s="31" t="s">
        <v>9</v>
      </c>
      <c r="B602" s="114"/>
      <c r="C602" s="114"/>
      <c r="D602" s="112"/>
      <c r="E602" s="112"/>
      <c r="F602" s="112"/>
      <c r="G602" s="112"/>
      <c r="H602" s="112"/>
      <c r="I602" s="131"/>
      <c r="J602" s="144"/>
      <c r="K602" s="126"/>
    </row>
    <row r="603" spans="1:11" s="34" customFormat="1" ht="47.25">
      <c r="A603" s="102" t="s">
        <v>140</v>
      </c>
      <c r="B603" s="46"/>
      <c r="C603" s="46">
        <v>2210000</v>
      </c>
      <c r="D603" s="63">
        <f>SUM(D604:D672)</f>
        <v>33162.951099999998</v>
      </c>
      <c r="E603" s="63">
        <f>SUM(E604:E672)</f>
        <v>33162.951099999998</v>
      </c>
      <c r="F603" s="63">
        <f>SUM(F604:F672)</f>
        <v>33162.951099999998</v>
      </c>
      <c r="G603" s="63">
        <f t="shared" ref="G603:G710" si="148">E603-F603</f>
        <v>0</v>
      </c>
      <c r="H603" s="63">
        <f t="shared" ref="H603:H710" si="149">D603-F603</f>
        <v>0</v>
      </c>
      <c r="I603" s="133">
        <f t="shared" ref="I603:I666" si="150">F603/D603</f>
        <v>1</v>
      </c>
      <c r="J603" s="141" t="s">
        <v>1197</v>
      </c>
      <c r="K603" s="156" t="s">
        <v>1217</v>
      </c>
    </row>
    <row r="604" spans="1:11" s="34" customFormat="1" ht="25.5" hidden="1">
      <c r="A604" s="123" t="s">
        <v>1157</v>
      </c>
      <c r="B604" s="124">
        <v>441</v>
      </c>
      <c r="C604" s="124">
        <v>2218122</v>
      </c>
      <c r="D604" s="125">
        <v>0</v>
      </c>
      <c r="E604" s="125">
        <v>0</v>
      </c>
      <c r="F604" s="125">
        <v>0</v>
      </c>
      <c r="G604" s="64">
        <f>E604-F604</f>
        <v>0</v>
      </c>
      <c r="H604" s="64">
        <f t="shared" si="149"/>
        <v>0</v>
      </c>
      <c r="I604" s="132"/>
      <c r="J604" s="64"/>
      <c r="K604" s="126"/>
    </row>
    <row r="605" spans="1:11" s="34" customFormat="1" ht="31.5">
      <c r="A605" s="109" t="s">
        <v>1158</v>
      </c>
      <c r="B605" s="124">
        <v>441</v>
      </c>
      <c r="C605" s="124">
        <v>2218123</v>
      </c>
      <c r="D605" s="125">
        <v>2594.951</v>
      </c>
      <c r="E605" s="125">
        <v>2594.951</v>
      </c>
      <c r="F605" s="125">
        <v>2594.951</v>
      </c>
      <c r="G605" s="64">
        <f t="shared" ref="G605:G606" si="151">E605-F605</f>
        <v>0</v>
      </c>
      <c r="H605" s="64">
        <f t="shared" si="149"/>
        <v>0</v>
      </c>
      <c r="I605" s="132">
        <f t="shared" si="150"/>
        <v>1</v>
      </c>
      <c r="J605" s="64"/>
      <c r="K605" s="126"/>
    </row>
    <row r="606" spans="1:11" s="34" customFormat="1" ht="31.5">
      <c r="A606" s="109" t="s">
        <v>1159</v>
      </c>
      <c r="B606" s="124">
        <v>441</v>
      </c>
      <c r="C606" s="124">
        <v>2218124</v>
      </c>
      <c r="D606" s="125">
        <v>116.56</v>
      </c>
      <c r="E606" s="125">
        <v>116.56</v>
      </c>
      <c r="F606" s="125">
        <v>116.56</v>
      </c>
      <c r="G606" s="64">
        <f t="shared" si="151"/>
        <v>0</v>
      </c>
      <c r="H606" s="64">
        <f t="shared" si="149"/>
        <v>0</v>
      </c>
      <c r="I606" s="132">
        <f t="shared" si="150"/>
        <v>1</v>
      </c>
      <c r="J606" s="64"/>
      <c r="K606" s="126"/>
    </row>
    <row r="607" spans="1:11" s="34" customFormat="1" ht="31.5">
      <c r="A607" s="130" t="s">
        <v>1189</v>
      </c>
      <c r="B607" s="111" t="s">
        <v>43</v>
      </c>
      <c r="C607" s="111" t="s">
        <v>1188</v>
      </c>
      <c r="D607" s="91">
        <v>88.641999999999996</v>
      </c>
      <c r="E607" s="91">
        <v>88.641999999999996</v>
      </c>
      <c r="F607" s="91">
        <v>88.641999999999996</v>
      </c>
      <c r="G607" s="64">
        <f>E607-F607</f>
        <v>0</v>
      </c>
      <c r="H607" s="64">
        <f t="shared" ref="H607" si="152">D607-F607</f>
        <v>0</v>
      </c>
      <c r="I607" s="132">
        <f t="shared" si="150"/>
        <v>1</v>
      </c>
      <c r="J607" s="64"/>
      <c r="K607" s="126"/>
    </row>
    <row r="608" spans="1:11" ht="20.25" customHeight="1">
      <c r="A608" s="109" t="s">
        <v>896</v>
      </c>
      <c r="B608" s="111" t="s">
        <v>43</v>
      </c>
      <c r="C608" s="111" t="s">
        <v>953</v>
      </c>
      <c r="D608" s="91">
        <v>1149.7280000000001</v>
      </c>
      <c r="E608" s="91">
        <v>1149.7280000000001</v>
      </c>
      <c r="F608" s="91">
        <v>1149.7280000000001</v>
      </c>
      <c r="G608" s="64">
        <f>E608-F608</f>
        <v>0</v>
      </c>
      <c r="H608" s="64">
        <f t="shared" si="149"/>
        <v>0</v>
      </c>
      <c r="I608" s="132">
        <f t="shared" si="150"/>
        <v>1</v>
      </c>
      <c r="J608" s="64"/>
      <c r="K608" s="126"/>
    </row>
    <row r="609" spans="1:11" ht="29.25" customHeight="1">
      <c r="A609" s="109" t="s">
        <v>105</v>
      </c>
      <c r="B609" s="111" t="s">
        <v>43</v>
      </c>
      <c r="C609" s="111" t="s">
        <v>954</v>
      </c>
      <c r="D609" s="91">
        <v>201.94499999999999</v>
      </c>
      <c r="E609" s="91">
        <v>201.94499999999999</v>
      </c>
      <c r="F609" s="91">
        <v>201.94499999999999</v>
      </c>
      <c r="G609" s="64">
        <f t="shared" si="148"/>
        <v>0</v>
      </c>
      <c r="H609" s="64">
        <f t="shared" si="149"/>
        <v>0</v>
      </c>
      <c r="I609" s="132">
        <f t="shared" si="150"/>
        <v>1</v>
      </c>
      <c r="J609" s="64"/>
      <c r="K609" s="126"/>
    </row>
    <row r="610" spans="1:11" ht="20.25" customHeight="1">
      <c r="A610" s="109" t="s">
        <v>106</v>
      </c>
      <c r="B610" s="111" t="s">
        <v>43</v>
      </c>
      <c r="C610" s="111" t="s">
        <v>955</v>
      </c>
      <c r="D610" s="91">
        <v>63.107999999999997</v>
      </c>
      <c r="E610" s="91">
        <v>63.107999999999997</v>
      </c>
      <c r="F610" s="91">
        <v>63.107999999999997</v>
      </c>
      <c r="G610" s="64">
        <f t="shared" si="148"/>
        <v>0</v>
      </c>
      <c r="H610" s="64">
        <f t="shared" si="149"/>
        <v>0</v>
      </c>
      <c r="I610" s="132">
        <f t="shared" si="150"/>
        <v>1</v>
      </c>
      <c r="J610" s="64"/>
      <c r="K610" s="126"/>
    </row>
    <row r="611" spans="1:11" ht="24.75" customHeight="1">
      <c r="A611" s="109" t="s">
        <v>107</v>
      </c>
      <c r="B611" s="111" t="s">
        <v>43</v>
      </c>
      <c r="C611" s="111" t="s">
        <v>956</v>
      </c>
      <c r="D611" s="91">
        <v>100.94</v>
      </c>
      <c r="E611" s="91">
        <v>100.94</v>
      </c>
      <c r="F611" s="91">
        <v>100.94</v>
      </c>
      <c r="G611" s="64">
        <f t="shared" si="148"/>
        <v>0</v>
      </c>
      <c r="H611" s="64">
        <f t="shared" si="149"/>
        <v>0</v>
      </c>
      <c r="I611" s="132">
        <f t="shared" si="150"/>
        <v>1</v>
      </c>
      <c r="J611" s="64"/>
      <c r="K611" s="126"/>
    </row>
    <row r="612" spans="1:11" ht="24.75" customHeight="1">
      <c r="A612" s="109" t="s">
        <v>108</v>
      </c>
      <c r="B612" s="111" t="s">
        <v>43</v>
      </c>
      <c r="C612" s="111" t="s">
        <v>957</v>
      </c>
      <c r="D612" s="91">
        <v>150.65</v>
      </c>
      <c r="E612" s="91">
        <v>150.65</v>
      </c>
      <c r="F612" s="91">
        <v>150.65</v>
      </c>
      <c r="G612" s="64">
        <f t="shared" si="148"/>
        <v>0</v>
      </c>
      <c r="H612" s="64">
        <f t="shared" si="149"/>
        <v>0</v>
      </c>
      <c r="I612" s="132">
        <f t="shared" si="150"/>
        <v>1</v>
      </c>
      <c r="J612" s="64"/>
      <c r="K612" s="126"/>
    </row>
    <row r="613" spans="1:11" ht="27.75" customHeight="1">
      <c r="A613" s="109" t="s">
        <v>109</v>
      </c>
      <c r="B613" s="111" t="s">
        <v>43</v>
      </c>
      <c r="C613" s="111" t="s">
        <v>958</v>
      </c>
      <c r="D613" s="91">
        <v>20.001999999999999</v>
      </c>
      <c r="E613" s="91">
        <v>20.001999999999999</v>
      </c>
      <c r="F613" s="91">
        <v>20.001999999999999</v>
      </c>
      <c r="G613" s="64">
        <f t="shared" si="148"/>
        <v>0</v>
      </c>
      <c r="H613" s="64">
        <f t="shared" si="149"/>
        <v>0</v>
      </c>
      <c r="I613" s="132">
        <f t="shared" si="150"/>
        <v>1</v>
      </c>
      <c r="J613" s="64"/>
      <c r="K613" s="126"/>
    </row>
    <row r="614" spans="1:11" ht="38.25" customHeight="1">
      <c r="A614" s="109" t="s">
        <v>897</v>
      </c>
      <c r="B614" s="111" t="s">
        <v>43</v>
      </c>
      <c r="C614" s="111" t="s">
        <v>959</v>
      </c>
      <c r="D614" s="91">
        <v>227.893</v>
      </c>
      <c r="E614" s="91">
        <v>227.893</v>
      </c>
      <c r="F614" s="91">
        <v>227.893</v>
      </c>
      <c r="G614" s="64">
        <f t="shared" si="148"/>
        <v>0</v>
      </c>
      <c r="H614" s="64">
        <f t="shared" si="149"/>
        <v>0</v>
      </c>
      <c r="I614" s="132">
        <f t="shared" si="150"/>
        <v>1</v>
      </c>
      <c r="J614" s="64"/>
      <c r="K614" s="126"/>
    </row>
    <row r="615" spans="1:11" ht="36" customHeight="1">
      <c r="A615" s="109" t="s">
        <v>898</v>
      </c>
      <c r="B615" s="111" t="s">
        <v>43</v>
      </c>
      <c r="C615" s="111" t="s">
        <v>960</v>
      </c>
      <c r="D615" s="91">
        <v>195.41900000000001</v>
      </c>
      <c r="E615" s="91">
        <v>195.41900000000001</v>
      </c>
      <c r="F615" s="91">
        <v>195.41900000000001</v>
      </c>
      <c r="G615" s="64">
        <f t="shared" si="148"/>
        <v>0</v>
      </c>
      <c r="H615" s="64">
        <f t="shared" si="149"/>
        <v>0</v>
      </c>
      <c r="I615" s="132">
        <f t="shared" si="150"/>
        <v>1</v>
      </c>
      <c r="J615" s="64"/>
      <c r="K615" s="126"/>
    </row>
    <row r="616" spans="1:11" ht="22.5" customHeight="1">
      <c r="A616" s="109" t="s">
        <v>899</v>
      </c>
      <c r="B616" s="111" t="s">
        <v>43</v>
      </c>
      <c r="C616" s="111" t="s">
        <v>961</v>
      </c>
      <c r="D616" s="91">
        <v>183.24</v>
      </c>
      <c r="E616" s="91">
        <v>183.24</v>
      </c>
      <c r="F616" s="91">
        <v>183.24</v>
      </c>
      <c r="G616" s="64">
        <f t="shared" si="148"/>
        <v>0</v>
      </c>
      <c r="H616" s="64">
        <f t="shared" si="149"/>
        <v>0</v>
      </c>
      <c r="I616" s="132">
        <f t="shared" si="150"/>
        <v>1</v>
      </c>
      <c r="J616" s="64"/>
      <c r="K616" s="126"/>
    </row>
    <row r="617" spans="1:11" ht="23.25" customHeight="1">
      <c r="A617" s="109" t="s">
        <v>900</v>
      </c>
      <c r="B617" s="111" t="s">
        <v>43</v>
      </c>
      <c r="C617" s="111" t="s">
        <v>962</v>
      </c>
      <c r="D617" s="91">
        <v>87.891999999999996</v>
      </c>
      <c r="E617" s="91">
        <v>87.891999999999996</v>
      </c>
      <c r="F617" s="91">
        <v>87.891999999999996</v>
      </c>
      <c r="G617" s="64">
        <f t="shared" si="148"/>
        <v>0</v>
      </c>
      <c r="H617" s="64">
        <f t="shared" si="149"/>
        <v>0</v>
      </c>
      <c r="I617" s="132">
        <f t="shared" si="150"/>
        <v>1</v>
      </c>
      <c r="J617" s="64"/>
      <c r="K617" s="126"/>
    </row>
    <row r="618" spans="1:11" ht="40.5" customHeight="1">
      <c r="A618" s="109" t="s">
        <v>901</v>
      </c>
      <c r="B618" s="111" t="s">
        <v>43</v>
      </c>
      <c r="C618" s="111" t="s">
        <v>963</v>
      </c>
      <c r="D618" s="91">
        <v>99</v>
      </c>
      <c r="E618" s="91">
        <v>99</v>
      </c>
      <c r="F618" s="91">
        <v>99</v>
      </c>
      <c r="G618" s="64">
        <f t="shared" si="148"/>
        <v>0</v>
      </c>
      <c r="H618" s="64">
        <f t="shared" si="149"/>
        <v>0</v>
      </c>
      <c r="I618" s="132">
        <f t="shared" si="150"/>
        <v>1</v>
      </c>
      <c r="J618" s="64"/>
      <c r="K618" s="126"/>
    </row>
    <row r="619" spans="1:11" ht="31.5">
      <c r="A619" s="109" t="s">
        <v>902</v>
      </c>
      <c r="B619" s="111" t="s">
        <v>43</v>
      </c>
      <c r="C619" s="111" t="s">
        <v>964</v>
      </c>
      <c r="D619" s="91">
        <v>83.213999999999999</v>
      </c>
      <c r="E619" s="91">
        <v>83.213999999999999</v>
      </c>
      <c r="F619" s="91">
        <v>83.213999999999999</v>
      </c>
      <c r="G619" s="64">
        <f t="shared" ref="G619:G672" si="153">E619-F619</f>
        <v>0</v>
      </c>
      <c r="H619" s="64">
        <f t="shared" ref="H619:H672" si="154">D619-F619</f>
        <v>0</v>
      </c>
      <c r="I619" s="132">
        <f t="shared" si="150"/>
        <v>1</v>
      </c>
      <c r="J619" s="64"/>
      <c r="K619" s="126"/>
    </row>
    <row r="620" spans="1:11" ht="24.75" customHeight="1">
      <c r="A620" s="109" t="s">
        <v>903</v>
      </c>
      <c r="B620" s="111" t="s">
        <v>43</v>
      </c>
      <c r="C620" s="111" t="s">
        <v>965</v>
      </c>
      <c r="D620" s="91">
        <v>13.648</v>
      </c>
      <c r="E620" s="91">
        <v>13.648</v>
      </c>
      <c r="F620" s="91">
        <v>13.648</v>
      </c>
      <c r="G620" s="64">
        <f t="shared" si="153"/>
        <v>0</v>
      </c>
      <c r="H620" s="64">
        <f t="shared" si="154"/>
        <v>0</v>
      </c>
      <c r="I620" s="132">
        <f t="shared" si="150"/>
        <v>1</v>
      </c>
      <c r="J620" s="64"/>
      <c r="K620" s="126"/>
    </row>
    <row r="621" spans="1:11" ht="28.5" hidden="1" customHeight="1">
      <c r="A621" s="109" t="s">
        <v>904</v>
      </c>
      <c r="B621" s="111" t="s">
        <v>43</v>
      </c>
      <c r="C621" s="111" t="s">
        <v>966</v>
      </c>
      <c r="D621" s="91">
        <v>0</v>
      </c>
      <c r="E621" s="91">
        <v>0</v>
      </c>
      <c r="F621" s="91">
        <v>0</v>
      </c>
      <c r="G621" s="64">
        <f t="shared" si="153"/>
        <v>0</v>
      </c>
      <c r="H621" s="64">
        <f t="shared" si="154"/>
        <v>0</v>
      </c>
      <c r="I621" s="132"/>
      <c r="J621" s="64"/>
      <c r="K621" s="126"/>
    </row>
    <row r="622" spans="1:11" ht="28.5" customHeight="1">
      <c r="A622" s="109" t="s">
        <v>905</v>
      </c>
      <c r="B622" s="111" t="s">
        <v>43</v>
      </c>
      <c r="C622" s="111" t="s">
        <v>967</v>
      </c>
      <c r="D622" s="91">
        <v>20</v>
      </c>
      <c r="E622" s="91">
        <v>20</v>
      </c>
      <c r="F622" s="91">
        <v>20</v>
      </c>
      <c r="G622" s="64">
        <f t="shared" si="153"/>
        <v>0</v>
      </c>
      <c r="H622" s="64">
        <f t="shared" si="154"/>
        <v>0</v>
      </c>
      <c r="I622" s="132">
        <f t="shared" si="150"/>
        <v>1</v>
      </c>
      <c r="J622" s="64"/>
      <c r="K622" s="126"/>
    </row>
    <row r="623" spans="1:11" ht="15.75" hidden="1">
      <c r="A623" s="109" t="s">
        <v>906</v>
      </c>
      <c r="B623" s="111" t="s">
        <v>43</v>
      </c>
      <c r="C623" s="111" t="s">
        <v>968</v>
      </c>
      <c r="D623" s="91">
        <v>0</v>
      </c>
      <c r="E623" s="91">
        <v>0</v>
      </c>
      <c r="F623" s="91">
        <v>0</v>
      </c>
      <c r="G623" s="64">
        <f t="shared" si="153"/>
        <v>0</v>
      </c>
      <c r="H623" s="64">
        <f t="shared" si="154"/>
        <v>0</v>
      </c>
      <c r="I623" s="132"/>
      <c r="J623" s="64"/>
      <c r="K623" s="126"/>
    </row>
    <row r="624" spans="1:11" ht="31.5">
      <c r="A624" s="109" t="s">
        <v>907</v>
      </c>
      <c r="B624" s="111" t="s">
        <v>43</v>
      </c>
      <c r="C624" s="111" t="s">
        <v>969</v>
      </c>
      <c r="D624" s="91">
        <v>312</v>
      </c>
      <c r="E624" s="91">
        <v>312</v>
      </c>
      <c r="F624" s="91">
        <v>312</v>
      </c>
      <c r="G624" s="64">
        <f t="shared" si="153"/>
        <v>0</v>
      </c>
      <c r="H624" s="64">
        <f t="shared" si="154"/>
        <v>0</v>
      </c>
      <c r="I624" s="132">
        <f t="shared" si="150"/>
        <v>1</v>
      </c>
      <c r="J624" s="64"/>
      <c r="K624" s="126"/>
    </row>
    <row r="625" spans="1:11" ht="22.5" customHeight="1">
      <c r="A625" s="109" t="s">
        <v>908</v>
      </c>
      <c r="B625" s="111" t="s">
        <v>43</v>
      </c>
      <c r="C625" s="111" t="s">
        <v>970</v>
      </c>
      <c r="D625" s="91">
        <v>28.225999999999999</v>
      </c>
      <c r="E625" s="91">
        <v>28.225999999999999</v>
      </c>
      <c r="F625" s="91">
        <v>28.225999999999999</v>
      </c>
      <c r="G625" s="64">
        <f t="shared" si="153"/>
        <v>0</v>
      </c>
      <c r="H625" s="64">
        <f t="shared" si="154"/>
        <v>0</v>
      </c>
      <c r="I625" s="132">
        <f t="shared" si="150"/>
        <v>1</v>
      </c>
      <c r="J625" s="64"/>
      <c r="K625" s="126"/>
    </row>
    <row r="626" spans="1:11" ht="25.5" customHeight="1">
      <c r="A626" s="109" t="s">
        <v>909</v>
      </c>
      <c r="B626" s="111" t="s">
        <v>43</v>
      </c>
      <c r="C626" s="111" t="s">
        <v>971</v>
      </c>
      <c r="D626" s="91">
        <v>180.35300000000001</v>
      </c>
      <c r="E626" s="91">
        <v>180.35300000000001</v>
      </c>
      <c r="F626" s="91">
        <v>180.35300000000001</v>
      </c>
      <c r="G626" s="64">
        <f t="shared" si="153"/>
        <v>0</v>
      </c>
      <c r="H626" s="64">
        <f t="shared" si="154"/>
        <v>0</v>
      </c>
      <c r="I626" s="132">
        <f t="shared" si="150"/>
        <v>1</v>
      </c>
      <c r="J626" s="64"/>
      <c r="K626" s="126"/>
    </row>
    <row r="627" spans="1:11" ht="28.5" customHeight="1">
      <c r="A627" s="109" t="s">
        <v>910</v>
      </c>
      <c r="B627" s="111" t="s">
        <v>43</v>
      </c>
      <c r="C627" s="111" t="s">
        <v>972</v>
      </c>
      <c r="D627" s="91">
        <v>200</v>
      </c>
      <c r="E627" s="91">
        <v>200</v>
      </c>
      <c r="F627" s="91">
        <v>200</v>
      </c>
      <c r="G627" s="64">
        <f t="shared" si="153"/>
        <v>0</v>
      </c>
      <c r="H627" s="64">
        <f t="shared" si="154"/>
        <v>0</v>
      </c>
      <c r="I627" s="132">
        <f t="shared" si="150"/>
        <v>1</v>
      </c>
      <c r="J627" s="64"/>
      <c r="K627" s="126"/>
    </row>
    <row r="628" spans="1:11" ht="15.75" hidden="1">
      <c r="A628" s="109" t="s">
        <v>911</v>
      </c>
      <c r="B628" s="111" t="s">
        <v>43</v>
      </c>
      <c r="C628" s="111" t="s">
        <v>973</v>
      </c>
      <c r="D628" s="91">
        <v>0</v>
      </c>
      <c r="E628" s="91">
        <v>0</v>
      </c>
      <c r="F628" s="91">
        <v>0</v>
      </c>
      <c r="G628" s="64">
        <f t="shared" si="153"/>
        <v>0</v>
      </c>
      <c r="H628" s="64">
        <f t="shared" si="154"/>
        <v>0</v>
      </c>
      <c r="I628" s="132"/>
      <c r="J628" s="64"/>
      <c r="K628" s="126"/>
    </row>
    <row r="629" spans="1:11" ht="30" customHeight="1">
      <c r="A629" s="109" t="s">
        <v>912</v>
      </c>
      <c r="B629" s="111" t="s">
        <v>43</v>
      </c>
      <c r="C629" s="111" t="s">
        <v>974</v>
      </c>
      <c r="D629" s="91">
        <v>40</v>
      </c>
      <c r="E629" s="91">
        <v>40</v>
      </c>
      <c r="F629" s="91">
        <v>40</v>
      </c>
      <c r="G629" s="64">
        <f t="shared" si="153"/>
        <v>0</v>
      </c>
      <c r="H629" s="64">
        <f t="shared" si="154"/>
        <v>0</v>
      </c>
      <c r="I629" s="132">
        <f t="shared" si="150"/>
        <v>1</v>
      </c>
      <c r="J629" s="64"/>
      <c r="K629" s="126"/>
    </row>
    <row r="630" spans="1:11" ht="29.25" customHeight="1">
      <c r="A630" s="109" t="s">
        <v>913</v>
      </c>
      <c r="B630" s="111" t="s">
        <v>43</v>
      </c>
      <c r="C630" s="111" t="s">
        <v>975</v>
      </c>
      <c r="D630" s="91">
        <v>20.170000000000002</v>
      </c>
      <c r="E630" s="91">
        <v>20.170000000000002</v>
      </c>
      <c r="F630" s="91">
        <v>20.170000000000002</v>
      </c>
      <c r="G630" s="64">
        <f t="shared" si="153"/>
        <v>0</v>
      </c>
      <c r="H630" s="64">
        <f t="shared" si="154"/>
        <v>0</v>
      </c>
      <c r="I630" s="132">
        <f t="shared" si="150"/>
        <v>1</v>
      </c>
      <c r="J630" s="64"/>
      <c r="K630" s="126"/>
    </row>
    <row r="631" spans="1:11" ht="32.25" customHeight="1">
      <c r="A631" s="109" t="s">
        <v>914</v>
      </c>
      <c r="B631" s="111" t="s">
        <v>43</v>
      </c>
      <c r="C631" s="111" t="s">
        <v>976</v>
      </c>
      <c r="D631" s="91">
        <v>50</v>
      </c>
      <c r="E631" s="91">
        <v>50</v>
      </c>
      <c r="F631" s="91">
        <v>50</v>
      </c>
      <c r="G631" s="64">
        <f t="shared" si="153"/>
        <v>0</v>
      </c>
      <c r="H631" s="64">
        <f t="shared" si="154"/>
        <v>0</v>
      </c>
      <c r="I631" s="132">
        <f t="shared" si="150"/>
        <v>1</v>
      </c>
      <c r="J631" s="64"/>
      <c r="K631" s="126"/>
    </row>
    <row r="632" spans="1:11" ht="31.5">
      <c r="A632" s="109" t="s">
        <v>915</v>
      </c>
      <c r="B632" s="111" t="s">
        <v>43</v>
      </c>
      <c r="C632" s="111" t="s">
        <v>977</v>
      </c>
      <c r="D632" s="91">
        <v>117.15219999999999</v>
      </c>
      <c r="E632" s="91">
        <v>117.15219999999999</v>
      </c>
      <c r="F632" s="91">
        <v>117.15219999999999</v>
      </c>
      <c r="G632" s="64">
        <f t="shared" si="153"/>
        <v>0</v>
      </c>
      <c r="H632" s="64">
        <f t="shared" si="154"/>
        <v>0</v>
      </c>
      <c r="I632" s="132">
        <f t="shared" si="150"/>
        <v>1</v>
      </c>
      <c r="J632" s="64"/>
      <c r="K632" s="126"/>
    </row>
    <row r="633" spans="1:11" ht="31.5">
      <c r="A633" s="109" t="s">
        <v>916</v>
      </c>
      <c r="B633" s="111" t="s">
        <v>43</v>
      </c>
      <c r="C633" s="111" t="s">
        <v>978</v>
      </c>
      <c r="D633" s="91">
        <v>180.94247999999999</v>
      </c>
      <c r="E633" s="91">
        <v>180.94247999999999</v>
      </c>
      <c r="F633" s="91">
        <v>180.94247999999999</v>
      </c>
      <c r="G633" s="64">
        <f t="shared" si="153"/>
        <v>0</v>
      </c>
      <c r="H633" s="64">
        <f t="shared" si="154"/>
        <v>0</v>
      </c>
      <c r="I633" s="132">
        <f t="shared" si="150"/>
        <v>1</v>
      </c>
      <c r="J633" s="64"/>
      <c r="K633" s="126"/>
    </row>
    <row r="634" spans="1:11" ht="25.5" customHeight="1">
      <c r="A634" s="109" t="s">
        <v>917</v>
      </c>
      <c r="B634" s="111" t="s">
        <v>43</v>
      </c>
      <c r="C634" s="111" t="s">
        <v>979</v>
      </c>
      <c r="D634" s="91">
        <v>63.496000000000002</v>
      </c>
      <c r="E634" s="91">
        <v>63.496000000000002</v>
      </c>
      <c r="F634" s="91">
        <v>63.496000000000002</v>
      </c>
      <c r="G634" s="64">
        <f t="shared" si="153"/>
        <v>0</v>
      </c>
      <c r="H634" s="64">
        <f t="shared" si="154"/>
        <v>0</v>
      </c>
      <c r="I634" s="132">
        <f t="shared" si="150"/>
        <v>1</v>
      </c>
      <c r="J634" s="64"/>
      <c r="K634" s="126"/>
    </row>
    <row r="635" spans="1:11" ht="41.25" customHeight="1">
      <c r="A635" s="109" t="s">
        <v>918</v>
      </c>
      <c r="B635" s="111" t="s">
        <v>43</v>
      </c>
      <c r="C635" s="111" t="s">
        <v>980</v>
      </c>
      <c r="D635" s="91">
        <v>1525.3086900000001</v>
      </c>
      <c r="E635" s="91">
        <v>1525.3086900000001</v>
      </c>
      <c r="F635" s="91">
        <v>1525.3086900000001</v>
      </c>
      <c r="G635" s="64">
        <f t="shared" si="153"/>
        <v>0</v>
      </c>
      <c r="H635" s="64">
        <f t="shared" si="154"/>
        <v>0</v>
      </c>
      <c r="I635" s="132">
        <f t="shared" si="150"/>
        <v>1</v>
      </c>
      <c r="J635" s="64"/>
      <c r="K635" s="126"/>
    </row>
    <row r="636" spans="1:11" ht="31.5">
      <c r="A636" s="109" t="s">
        <v>919</v>
      </c>
      <c r="B636" s="111" t="s">
        <v>43</v>
      </c>
      <c r="C636" s="111" t="s">
        <v>981</v>
      </c>
      <c r="D636" s="91">
        <v>915.31290000000001</v>
      </c>
      <c r="E636" s="91">
        <v>915.31290000000001</v>
      </c>
      <c r="F636" s="91">
        <v>915.31290000000001</v>
      </c>
      <c r="G636" s="64">
        <f t="shared" si="153"/>
        <v>0</v>
      </c>
      <c r="H636" s="64">
        <f t="shared" si="154"/>
        <v>0</v>
      </c>
      <c r="I636" s="132">
        <f t="shared" si="150"/>
        <v>1</v>
      </c>
      <c r="J636" s="64"/>
      <c r="K636" s="126"/>
    </row>
    <row r="637" spans="1:11" ht="23.25" customHeight="1">
      <c r="A637" s="109" t="s">
        <v>920</v>
      </c>
      <c r="B637" s="111" t="s">
        <v>43</v>
      </c>
      <c r="C637" s="111" t="s">
        <v>982</v>
      </c>
      <c r="D637" s="91">
        <v>500</v>
      </c>
      <c r="E637" s="91">
        <v>500</v>
      </c>
      <c r="F637" s="91">
        <v>500</v>
      </c>
      <c r="G637" s="64">
        <f t="shared" si="153"/>
        <v>0</v>
      </c>
      <c r="H637" s="64">
        <f t="shared" si="154"/>
        <v>0</v>
      </c>
      <c r="I637" s="132">
        <f t="shared" si="150"/>
        <v>1</v>
      </c>
      <c r="J637" s="64"/>
      <c r="K637" s="126"/>
    </row>
    <row r="638" spans="1:11" ht="24.75" customHeight="1">
      <c r="A638" s="109" t="s">
        <v>921</v>
      </c>
      <c r="B638" s="111" t="s">
        <v>43</v>
      </c>
      <c r="C638" s="111" t="s">
        <v>983</v>
      </c>
      <c r="D638" s="91">
        <v>15.361000000000001</v>
      </c>
      <c r="E638" s="91">
        <v>15.361000000000001</v>
      </c>
      <c r="F638" s="91">
        <v>15.361000000000001</v>
      </c>
      <c r="G638" s="64">
        <f t="shared" si="153"/>
        <v>0</v>
      </c>
      <c r="H638" s="64">
        <f t="shared" si="154"/>
        <v>0</v>
      </c>
      <c r="I638" s="132">
        <f t="shared" si="150"/>
        <v>1</v>
      </c>
      <c r="J638" s="64"/>
      <c r="K638" s="126"/>
    </row>
    <row r="639" spans="1:11" ht="15.75" hidden="1">
      <c r="A639" s="109" t="s">
        <v>922</v>
      </c>
      <c r="B639" s="111" t="s">
        <v>43</v>
      </c>
      <c r="C639" s="111" t="s">
        <v>984</v>
      </c>
      <c r="D639" s="91">
        <v>0</v>
      </c>
      <c r="E639" s="91">
        <v>0</v>
      </c>
      <c r="F639" s="91">
        <v>0</v>
      </c>
      <c r="G639" s="64">
        <f t="shared" si="153"/>
        <v>0</v>
      </c>
      <c r="H639" s="64">
        <f t="shared" si="154"/>
        <v>0</v>
      </c>
      <c r="I639" s="132"/>
      <c r="J639" s="64"/>
      <c r="K639" s="126"/>
    </row>
    <row r="640" spans="1:11" ht="23.25" customHeight="1">
      <c r="A640" s="109" t="s">
        <v>110</v>
      </c>
      <c r="B640" s="111" t="s">
        <v>43</v>
      </c>
      <c r="C640" s="111" t="s">
        <v>985</v>
      </c>
      <c r="D640" s="91">
        <v>3333.0639999999999</v>
      </c>
      <c r="E640" s="91">
        <v>3333.0639999999999</v>
      </c>
      <c r="F640" s="91">
        <v>3333.0639999999999</v>
      </c>
      <c r="G640" s="64">
        <f t="shared" si="153"/>
        <v>0</v>
      </c>
      <c r="H640" s="64">
        <f t="shared" si="154"/>
        <v>0</v>
      </c>
      <c r="I640" s="132">
        <f t="shared" si="150"/>
        <v>1</v>
      </c>
      <c r="J640" s="64"/>
      <c r="K640" s="126"/>
    </row>
    <row r="641" spans="1:11" ht="15.75" hidden="1">
      <c r="A641" s="109" t="s">
        <v>1160</v>
      </c>
      <c r="B641" s="111" t="s">
        <v>43</v>
      </c>
      <c r="C641" s="111" t="s">
        <v>1161</v>
      </c>
      <c r="D641" s="91">
        <v>0</v>
      </c>
      <c r="E641" s="91">
        <v>0</v>
      </c>
      <c r="F641" s="91">
        <v>0</v>
      </c>
      <c r="G641" s="64">
        <f t="shared" si="153"/>
        <v>0</v>
      </c>
      <c r="H641" s="64">
        <f t="shared" si="154"/>
        <v>0</v>
      </c>
      <c r="I641" s="132"/>
      <c r="J641" s="64"/>
      <c r="K641" s="126"/>
    </row>
    <row r="642" spans="1:11" ht="15.75" hidden="1">
      <c r="A642" s="109" t="s">
        <v>923</v>
      </c>
      <c r="B642" s="111" t="s">
        <v>43</v>
      </c>
      <c r="C642" s="111" t="s">
        <v>986</v>
      </c>
      <c r="D642" s="91">
        <v>0</v>
      </c>
      <c r="E642" s="91">
        <v>0</v>
      </c>
      <c r="F642" s="91">
        <v>0</v>
      </c>
      <c r="G642" s="64">
        <f t="shared" si="153"/>
        <v>0</v>
      </c>
      <c r="H642" s="64">
        <f t="shared" si="154"/>
        <v>0</v>
      </c>
      <c r="I642" s="132"/>
      <c r="J642" s="64"/>
      <c r="K642" s="126"/>
    </row>
    <row r="643" spans="1:11" ht="26.25" customHeight="1">
      <c r="A643" s="109" t="s">
        <v>924</v>
      </c>
      <c r="B643" s="111" t="s">
        <v>43</v>
      </c>
      <c r="C643" s="111" t="s">
        <v>987</v>
      </c>
      <c r="D643" s="91">
        <v>400</v>
      </c>
      <c r="E643" s="91">
        <v>400</v>
      </c>
      <c r="F643" s="91">
        <v>400</v>
      </c>
      <c r="G643" s="64">
        <f t="shared" si="153"/>
        <v>0</v>
      </c>
      <c r="H643" s="64">
        <f t="shared" si="154"/>
        <v>0</v>
      </c>
      <c r="I643" s="132">
        <f t="shared" si="150"/>
        <v>1</v>
      </c>
      <c r="J643" s="64"/>
      <c r="K643" s="126"/>
    </row>
    <row r="644" spans="1:11" ht="42.75" customHeight="1">
      <c r="A644" s="109" t="s">
        <v>925</v>
      </c>
      <c r="B644" s="111" t="s">
        <v>43</v>
      </c>
      <c r="C644" s="111" t="s">
        <v>988</v>
      </c>
      <c r="D644" s="91">
        <v>2199.6709999999998</v>
      </c>
      <c r="E644" s="91">
        <v>2199.6709999999998</v>
      </c>
      <c r="F644" s="91">
        <v>2199.6709999999998</v>
      </c>
      <c r="G644" s="64">
        <f t="shared" si="153"/>
        <v>0</v>
      </c>
      <c r="H644" s="64">
        <f t="shared" si="154"/>
        <v>0</v>
      </c>
      <c r="I644" s="132">
        <f t="shared" si="150"/>
        <v>1</v>
      </c>
      <c r="J644" s="64"/>
      <c r="K644" s="126"/>
    </row>
    <row r="645" spans="1:11" ht="34.5" customHeight="1">
      <c r="A645" s="109" t="s">
        <v>926</v>
      </c>
      <c r="B645" s="111" t="s">
        <v>43</v>
      </c>
      <c r="C645" s="111" t="s">
        <v>989</v>
      </c>
      <c r="D645" s="91">
        <v>167.11799999999999</v>
      </c>
      <c r="E645" s="91">
        <v>167.11799999999999</v>
      </c>
      <c r="F645" s="91">
        <v>167.11799999999999</v>
      </c>
      <c r="G645" s="64">
        <f t="shared" si="153"/>
        <v>0</v>
      </c>
      <c r="H645" s="64">
        <f t="shared" si="154"/>
        <v>0</v>
      </c>
      <c r="I645" s="132">
        <f t="shared" si="150"/>
        <v>1</v>
      </c>
      <c r="J645" s="64"/>
      <c r="K645" s="126"/>
    </row>
    <row r="646" spans="1:11" ht="38.25" customHeight="1">
      <c r="A646" s="109" t="s">
        <v>927</v>
      </c>
      <c r="B646" s="111" t="s">
        <v>43</v>
      </c>
      <c r="C646" s="111" t="s">
        <v>990</v>
      </c>
      <c r="D646" s="91">
        <v>2237.1959999999999</v>
      </c>
      <c r="E646" s="91">
        <v>2237.1959999999999</v>
      </c>
      <c r="F646" s="91">
        <v>2237.1959999999999</v>
      </c>
      <c r="G646" s="64">
        <f t="shared" si="153"/>
        <v>0</v>
      </c>
      <c r="H646" s="64">
        <f t="shared" si="154"/>
        <v>0</v>
      </c>
      <c r="I646" s="132">
        <f t="shared" si="150"/>
        <v>1</v>
      </c>
      <c r="J646" s="64"/>
      <c r="K646" s="126"/>
    </row>
    <row r="647" spans="1:11" ht="38.25" customHeight="1">
      <c r="A647" s="109" t="s">
        <v>928</v>
      </c>
      <c r="B647" s="111" t="s">
        <v>43</v>
      </c>
      <c r="C647" s="111" t="s">
        <v>991</v>
      </c>
      <c r="D647" s="91">
        <v>764.202</v>
      </c>
      <c r="E647" s="91">
        <v>764.202</v>
      </c>
      <c r="F647" s="91">
        <v>764.202</v>
      </c>
      <c r="G647" s="64">
        <f t="shared" si="153"/>
        <v>0</v>
      </c>
      <c r="H647" s="64">
        <f t="shared" si="154"/>
        <v>0</v>
      </c>
      <c r="I647" s="132">
        <f t="shared" si="150"/>
        <v>1</v>
      </c>
      <c r="J647" s="64"/>
      <c r="K647" s="126"/>
    </row>
    <row r="648" spans="1:11" ht="38.25" customHeight="1">
      <c r="A648" s="109" t="s">
        <v>929</v>
      </c>
      <c r="B648" s="111" t="s">
        <v>43</v>
      </c>
      <c r="C648" s="111" t="s">
        <v>992</v>
      </c>
      <c r="D648" s="91">
        <v>1101.354</v>
      </c>
      <c r="E648" s="91">
        <v>1101.354</v>
      </c>
      <c r="F648" s="91">
        <v>1101.354</v>
      </c>
      <c r="G648" s="64">
        <f t="shared" si="153"/>
        <v>0</v>
      </c>
      <c r="H648" s="64">
        <f t="shared" si="154"/>
        <v>0</v>
      </c>
      <c r="I648" s="132">
        <f t="shared" si="150"/>
        <v>1</v>
      </c>
      <c r="J648" s="64"/>
      <c r="K648" s="126"/>
    </row>
    <row r="649" spans="1:11" ht="40.5" customHeight="1">
      <c r="A649" s="109" t="s">
        <v>930</v>
      </c>
      <c r="B649" s="111" t="s">
        <v>43</v>
      </c>
      <c r="C649" s="111" t="s">
        <v>993</v>
      </c>
      <c r="D649" s="91">
        <v>108.45399999999999</v>
      </c>
      <c r="E649" s="91">
        <v>108.45399999999999</v>
      </c>
      <c r="F649" s="91">
        <v>108.45399999999999</v>
      </c>
      <c r="G649" s="64">
        <f t="shared" si="153"/>
        <v>0</v>
      </c>
      <c r="H649" s="64">
        <f t="shared" si="154"/>
        <v>0</v>
      </c>
      <c r="I649" s="132">
        <f t="shared" si="150"/>
        <v>1</v>
      </c>
      <c r="J649" s="64"/>
      <c r="K649" s="126"/>
    </row>
    <row r="650" spans="1:11" ht="42.75" customHeight="1">
      <c r="A650" s="109" t="s">
        <v>931</v>
      </c>
      <c r="B650" s="111" t="s">
        <v>43</v>
      </c>
      <c r="C650" s="111" t="s">
        <v>994</v>
      </c>
      <c r="D650" s="91">
        <v>100</v>
      </c>
      <c r="E650" s="91">
        <v>100</v>
      </c>
      <c r="F650" s="91">
        <v>100</v>
      </c>
      <c r="G650" s="64">
        <f t="shared" si="153"/>
        <v>0</v>
      </c>
      <c r="H650" s="64">
        <f t="shared" si="154"/>
        <v>0</v>
      </c>
      <c r="I650" s="132">
        <f t="shared" si="150"/>
        <v>1</v>
      </c>
      <c r="J650" s="64"/>
      <c r="K650" s="126"/>
    </row>
    <row r="651" spans="1:11" ht="44.25" customHeight="1">
      <c r="A651" s="109" t="s">
        <v>932</v>
      </c>
      <c r="B651" s="111" t="s">
        <v>43</v>
      </c>
      <c r="C651" s="111" t="s">
        <v>995</v>
      </c>
      <c r="D651" s="91">
        <v>2797.348</v>
      </c>
      <c r="E651" s="91">
        <v>2797.348</v>
      </c>
      <c r="F651" s="91">
        <v>2797.348</v>
      </c>
      <c r="G651" s="64">
        <f t="shared" si="153"/>
        <v>0</v>
      </c>
      <c r="H651" s="64">
        <f t="shared" si="154"/>
        <v>0</v>
      </c>
      <c r="I651" s="132">
        <f t="shared" si="150"/>
        <v>1</v>
      </c>
      <c r="J651" s="64"/>
      <c r="K651" s="126"/>
    </row>
    <row r="652" spans="1:11" ht="27" customHeight="1">
      <c r="A652" s="109" t="s">
        <v>933</v>
      </c>
      <c r="B652" s="111" t="s">
        <v>43</v>
      </c>
      <c r="C652" s="111" t="s">
        <v>996</v>
      </c>
      <c r="D652" s="91">
        <v>55.35</v>
      </c>
      <c r="E652" s="91">
        <v>55.35</v>
      </c>
      <c r="F652" s="91">
        <v>55.35</v>
      </c>
      <c r="G652" s="64">
        <f t="shared" si="153"/>
        <v>0</v>
      </c>
      <c r="H652" s="64">
        <f t="shared" si="154"/>
        <v>0</v>
      </c>
      <c r="I652" s="132">
        <f t="shared" si="150"/>
        <v>1</v>
      </c>
      <c r="J652" s="64"/>
      <c r="K652" s="126"/>
    </row>
    <row r="653" spans="1:11" ht="25.5" customHeight="1">
      <c r="A653" s="109" t="s">
        <v>934</v>
      </c>
      <c r="B653" s="111" t="s">
        <v>43</v>
      </c>
      <c r="C653" s="111" t="s">
        <v>997</v>
      </c>
      <c r="D653" s="91">
        <v>124.27883</v>
      </c>
      <c r="E653" s="91">
        <v>124.27883</v>
      </c>
      <c r="F653" s="91">
        <v>124.27883</v>
      </c>
      <c r="G653" s="64">
        <f t="shared" si="153"/>
        <v>0</v>
      </c>
      <c r="H653" s="64">
        <f t="shared" si="154"/>
        <v>0</v>
      </c>
      <c r="I653" s="132">
        <f t="shared" si="150"/>
        <v>1</v>
      </c>
      <c r="J653" s="64"/>
      <c r="K653" s="126"/>
    </row>
    <row r="654" spans="1:11" ht="29.25" customHeight="1">
      <c r="A654" s="109" t="s">
        <v>935</v>
      </c>
      <c r="B654" s="111" t="s">
        <v>43</v>
      </c>
      <c r="C654" s="111" t="s">
        <v>998</v>
      </c>
      <c r="D654" s="91">
        <v>200.74465000000001</v>
      </c>
      <c r="E654" s="91">
        <v>200.74465000000001</v>
      </c>
      <c r="F654" s="91">
        <v>200.74465000000001</v>
      </c>
      <c r="G654" s="64">
        <f t="shared" si="153"/>
        <v>0</v>
      </c>
      <c r="H654" s="64">
        <f t="shared" si="154"/>
        <v>0</v>
      </c>
      <c r="I654" s="132">
        <f t="shared" si="150"/>
        <v>1</v>
      </c>
      <c r="J654" s="64"/>
      <c r="K654" s="126"/>
    </row>
    <row r="655" spans="1:11" ht="37.5" customHeight="1">
      <c r="A655" s="109" t="s">
        <v>936</v>
      </c>
      <c r="B655" s="111" t="s">
        <v>43</v>
      </c>
      <c r="C655" s="111" t="s">
        <v>999</v>
      </c>
      <c r="D655" s="91">
        <v>98.488</v>
      </c>
      <c r="E655" s="91">
        <v>98.488</v>
      </c>
      <c r="F655" s="91">
        <v>98.488</v>
      </c>
      <c r="G655" s="64">
        <f t="shared" si="153"/>
        <v>0</v>
      </c>
      <c r="H655" s="64">
        <f t="shared" si="154"/>
        <v>0</v>
      </c>
      <c r="I655" s="132">
        <f t="shared" si="150"/>
        <v>1</v>
      </c>
      <c r="J655" s="64"/>
      <c r="K655" s="126"/>
    </row>
    <row r="656" spans="1:11" ht="30" customHeight="1">
      <c r="A656" s="109" t="s">
        <v>937</v>
      </c>
      <c r="B656" s="111" t="s">
        <v>43</v>
      </c>
      <c r="C656" s="111" t="s">
        <v>1000</v>
      </c>
      <c r="D656" s="91">
        <v>83.164000000000001</v>
      </c>
      <c r="E656" s="91">
        <v>83.164000000000001</v>
      </c>
      <c r="F656" s="91">
        <v>83.164000000000001</v>
      </c>
      <c r="G656" s="64">
        <f t="shared" si="153"/>
        <v>0</v>
      </c>
      <c r="H656" s="64">
        <f t="shared" si="154"/>
        <v>0</v>
      </c>
      <c r="I656" s="132">
        <f t="shared" si="150"/>
        <v>1</v>
      </c>
      <c r="J656" s="64"/>
      <c r="K656" s="126"/>
    </row>
    <row r="657" spans="1:11" ht="27" customHeight="1">
      <c r="A657" s="109" t="s">
        <v>938</v>
      </c>
      <c r="B657" s="111" t="s">
        <v>43</v>
      </c>
      <c r="C657" s="111" t="s">
        <v>1001</v>
      </c>
      <c r="D657" s="91">
        <v>35.968000000000004</v>
      </c>
      <c r="E657" s="91">
        <v>35.968000000000004</v>
      </c>
      <c r="F657" s="91">
        <v>35.968000000000004</v>
      </c>
      <c r="G657" s="64">
        <f t="shared" si="153"/>
        <v>0</v>
      </c>
      <c r="H657" s="64">
        <f t="shared" si="154"/>
        <v>0</v>
      </c>
      <c r="I657" s="132">
        <f t="shared" si="150"/>
        <v>1</v>
      </c>
      <c r="J657" s="64"/>
      <c r="K657" s="126"/>
    </row>
    <row r="658" spans="1:11" ht="30" customHeight="1">
      <c r="A658" s="109" t="s">
        <v>939</v>
      </c>
      <c r="B658" s="111" t="s">
        <v>43</v>
      </c>
      <c r="C658" s="111" t="s">
        <v>1002</v>
      </c>
      <c r="D658" s="91">
        <v>376.25099999999998</v>
      </c>
      <c r="E658" s="91">
        <v>376.25099999999998</v>
      </c>
      <c r="F658" s="91">
        <v>376.25099999999998</v>
      </c>
      <c r="G658" s="64">
        <f t="shared" si="153"/>
        <v>0</v>
      </c>
      <c r="H658" s="64">
        <f t="shared" si="154"/>
        <v>0</v>
      </c>
      <c r="I658" s="132">
        <f t="shared" si="150"/>
        <v>1</v>
      </c>
      <c r="J658" s="64"/>
      <c r="K658" s="126"/>
    </row>
    <row r="659" spans="1:11" ht="15.75" hidden="1">
      <c r="A659" s="109" t="s">
        <v>940</v>
      </c>
      <c r="B659" s="111" t="s">
        <v>43</v>
      </c>
      <c r="C659" s="111" t="s">
        <v>1003</v>
      </c>
      <c r="D659" s="91">
        <v>0</v>
      </c>
      <c r="E659" s="91">
        <v>0</v>
      </c>
      <c r="F659" s="91">
        <v>0</v>
      </c>
      <c r="G659" s="64">
        <f t="shared" si="153"/>
        <v>0</v>
      </c>
      <c r="H659" s="64">
        <f t="shared" si="154"/>
        <v>0</v>
      </c>
      <c r="I659" s="132"/>
      <c r="J659" s="64"/>
      <c r="K659" s="126"/>
    </row>
    <row r="660" spans="1:11" ht="45.75" customHeight="1">
      <c r="A660" s="109" t="s">
        <v>941</v>
      </c>
      <c r="B660" s="111" t="s">
        <v>43</v>
      </c>
      <c r="C660" s="111" t="s">
        <v>1004</v>
      </c>
      <c r="D660" s="91">
        <v>407.41500000000002</v>
      </c>
      <c r="E660" s="91">
        <v>407.41500000000002</v>
      </c>
      <c r="F660" s="91">
        <v>407.41500000000002</v>
      </c>
      <c r="G660" s="64">
        <f t="shared" si="153"/>
        <v>0</v>
      </c>
      <c r="H660" s="64">
        <f t="shared" si="154"/>
        <v>0</v>
      </c>
      <c r="I660" s="132">
        <f t="shared" si="150"/>
        <v>1</v>
      </c>
      <c r="J660" s="64"/>
      <c r="K660" s="126"/>
    </row>
    <row r="661" spans="1:11" ht="30" customHeight="1">
      <c r="A661" s="109" t="s">
        <v>942</v>
      </c>
      <c r="B661" s="111" t="s">
        <v>43</v>
      </c>
      <c r="C661" s="111" t="s">
        <v>1005</v>
      </c>
      <c r="D661" s="91">
        <v>437.613</v>
      </c>
      <c r="E661" s="91">
        <v>437.613</v>
      </c>
      <c r="F661" s="91">
        <v>437.613</v>
      </c>
      <c r="G661" s="64">
        <f t="shared" si="153"/>
        <v>0</v>
      </c>
      <c r="H661" s="64">
        <f t="shared" si="154"/>
        <v>0</v>
      </c>
      <c r="I661" s="132">
        <f t="shared" si="150"/>
        <v>1</v>
      </c>
      <c r="J661" s="64"/>
      <c r="K661" s="126"/>
    </row>
    <row r="662" spans="1:11" ht="28.5" customHeight="1">
      <c r="A662" s="109" t="s">
        <v>943</v>
      </c>
      <c r="B662" s="111" t="s">
        <v>43</v>
      </c>
      <c r="C662" s="111" t="s">
        <v>1006</v>
      </c>
      <c r="D662" s="91">
        <v>267.11799999999999</v>
      </c>
      <c r="E662" s="91">
        <v>267.11799999999999</v>
      </c>
      <c r="F662" s="91">
        <v>267.11799999999999</v>
      </c>
      <c r="G662" s="64">
        <f t="shared" si="153"/>
        <v>0</v>
      </c>
      <c r="H662" s="64">
        <f t="shared" si="154"/>
        <v>0</v>
      </c>
      <c r="I662" s="132">
        <f t="shared" si="150"/>
        <v>1</v>
      </c>
      <c r="J662" s="64"/>
      <c r="K662" s="126"/>
    </row>
    <row r="663" spans="1:11" ht="41.25" customHeight="1">
      <c r="A663" s="109" t="s">
        <v>944</v>
      </c>
      <c r="B663" s="111" t="s">
        <v>43</v>
      </c>
      <c r="C663" s="111" t="s">
        <v>1007</v>
      </c>
      <c r="D663" s="91">
        <v>6696.4983499999998</v>
      </c>
      <c r="E663" s="91">
        <v>6696.4983499999998</v>
      </c>
      <c r="F663" s="91">
        <v>6696.4983499999998</v>
      </c>
      <c r="G663" s="64">
        <f t="shared" si="153"/>
        <v>0</v>
      </c>
      <c r="H663" s="64">
        <f t="shared" si="154"/>
        <v>0</v>
      </c>
      <c r="I663" s="132">
        <f t="shared" si="150"/>
        <v>1</v>
      </c>
      <c r="J663" s="64"/>
      <c r="K663" s="126"/>
    </row>
    <row r="664" spans="1:11" ht="26.25" customHeight="1">
      <c r="A664" s="109" t="s">
        <v>945</v>
      </c>
      <c r="B664" s="111" t="s">
        <v>43</v>
      </c>
      <c r="C664" s="111" t="s">
        <v>1008</v>
      </c>
      <c r="D664" s="91">
        <v>209.90799999999999</v>
      </c>
      <c r="E664" s="91">
        <v>209.90799999999999</v>
      </c>
      <c r="F664" s="91">
        <v>209.90799999999999</v>
      </c>
      <c r="G664" s="64">
        <f t="shared" si="153"/>
        <v>0</v>
      </c>
      <c r="H664" s="64">
        <f t="shared" si="154"/>
        <v>0</v>
      </c>
      <c r="I664" s="132">
        <f t="shared" si="150"/>
        <v>1</v>
      </c>
      <c r="J664" s="64"/>
      <c r="K664" s="126"/>
    </row>
    <row r="665" spans="1:11" ht="30.75" customHeight="1">
      <c r="A665" s="109" t="s">
        <v>946</v>
      </c>
      <c r="B665" s="111" t="s">
        <v>43</v>
      </c>
      <c r="C665" s="111" t="s">
        <v>1009</v>
      </c>
      <c r="D665" s="91">
        <v>287.42</v>
      </c>
      <c r="E665" s="91">
        <v>287.42</v>
      </c>
      <c r="F665" s="91">
        <v>287.42</v>
      </c>
      <c r="G665" s="64">
        <f t="shared" si="153"/>
        <v>0</v>
      </c>
      <c r="H665" s="64">
        <f t="shared" si="154"/>
        <v>0</v>
      </c>
      <c r="I665" s="132">
        <f t="shared" si="150"/>
        <v>1</v>
      </c>
      <c r="J665" s="64"/>
      <c r="K665" s="126"/>
    </row>
    <row r="666" spans="1:11" ht="31.5" customHeight="1">
      <c r="A666" s="109" t="s">
        <v>947</v>
      </c>
      <c r="B666" s="111" t="s">
        <v>43</v>
      </c>
      <c r="C666" s="111" t="s">
        <v>1010</v>
      </c>
      <c r="D666" s="91">
        <v>347.85300000000001</v>
      </c>
      <c r="E666" s="91">
        <v>347.85300000000001</v>
      </c>
      <c r="F666" s="91">
        <v>347.85300000000001</v>
      </c>
      <c r="G666" s="64">
        <f t="shared" si="153"/>
        <v>0</v>
      </c>
      <c r="H666" s="64">
        <f t="shared" si="154"/>
        <v>0</v>
      </c>
      <c r="I666" s="132">
        <f t="shared" si="150"/>
        <v>1</v>
      </c>
      <c r="J666" s="64"/>
      <c r="K666" s="126"/>
    </row>
    <row r="667" spans="1:11" ht="30.75" customHeight="1">
      <c r="A667" s="109" t="s">
        <v>948</v>
      </c>
      <c r="B667" s="111" t="s">
        <v>43</v>
      </c>
      <c r="C667" s="111" t="s">
        <v>1011</v>
      </c>
      <c r="D667" s="91">
        <v>81.834999999999994</v>
      </c>
      <c r="E667" s="91">
        <v>81.834999999999994</v>
      </c>
      <c r="F667" s="91">
        <v>81.834999999999994</v>
      </c>
      <c r="G667" s="64">
        <f t="shared" si="153"/>
        <v>0</v>
      </c>
      <c r="H667" s="64">
        <f t="shared" si="154"/>
        <v>0</v>
      </c>
      <c r="I667" s="132">
        <f t="shared" ref="I667:I713" si="155">F667/D667</f>
        <v>1</v>
      </c>
      <c r="J667" s="64"/>
      <c r="K667" s="126"/>
    </row>
    <row r="668" spans="1:11" ht="35.25" customHeight="1">
      <c r="A668" s="109" t="s">
        <v>949</v>
      </c>
      <c r="B668" s="111" t="s">
        <v>43</v>
      </c>
      <c r="C668" s="111" t="s">
        <v>1012</v>
      </c>
      <c r="D668" s="91">
        <v>58.734999999999999</v>
      </c>
      <c r="E668" s="91">
        <v>58.734999999999999</v>
      </c>
      <c r="F668" s="91">
        <v>58.734999999999999</v>
      </c>
      <c r="G668" s="64">
        <f t="shared" si="153"/>
        <v>0</v>
      </c>
      <c r="H668" s="64">
        <f t="shared" si="154"/>
        <v>0</v>
      </c>
      <c r="I668" s="132">
        <f t="shared" si="155"/>
        <v>1</v>
      </c>
      <c r="J668" s="64"/>
      <c r="K668" s="126"/>
    </row>
    <row r="669" spans="1:11" ht="30" customHeight="1">
      <c r="A669" s="109" t="s">
        <v>950</v>
      </c>
      <c r="B669" s="111" t="s">
        <v>43</v>
      </c>
      <c r="C669" s="111" t="s">
        <v>1013</v>
      </c>
      <c r="D669" s="91">
        <v>62.947000000000003</v>
      </c>
      <c r="E669" s="91">
        <v>62.947000000000003</v>
      </c>
      <c r="F669" s="91">
        <v>62.947000000000003</v>
      </c>
      <c r="G669" s="64">
        <f t="shared" si="153"/>
        <v>0</v>
      </c>
      <c r="H669" s="64">
        <f t="shared" si="154"/>
        <v>0</v>
      </c>
      <c r="I669" s="132">
        <f t="shared" si="155"/>
        <v>1</v>
      </c>
      <c r="J669" s="64"/>
      <c r="K669" s="126"/>
    </row>
    <row r="670" spans="1:11" ht="36.75" customHeight="1">
      <c r="A670" s="109" t="s">
        <v>951</v>
      </c>
      <c r="B670" s="111" t="s">
        <v>43</v>
      </c>
      <c r="C670" s="111" t="s">
        <v>1014</v>
      </c>
      <c r="D670" s="91">
        <v>64.896000000000001</v>
      </c>
      <c r="E670" s="91">
        <v>64.896000000000001</v>
      </c>
      <c r="F670" s="91">
        <v>64.896000000000001</v>
      </c>
      <c r="G670" s="64">
        <f t="shared" si="153"/>
        <v>0</v>
      </c>
      <c r="H670" s="64">
        <f t="shared" si="154"/>
        <v>0</v>
      </c>
      <c r="I670" s="132">
        <f t="shared" si="155"/>
        <v>1</v>
      </c>
      <c r="J670" s="64"/>
      <c r="K670" s="126"/>
    </row>
    <row r="671" spans="1:11" ht="40.5" customHeight="1">
      <c r="A671" s="109" t="s">
        <v>952</v>
      </c>
      <c r="B671" s="111" t="s">
        <v>43</v>
      </c>
      <c r="C671" s="111" t="s">
        <v>1015</v>
      </c>
      <c r="D671" s="91">
        <v>313</v>
      </c>
      <c r="E671" s="91">
        <v>313</v>
      </c>
      <c r="F671" s="91">
        <v>313</v>
      </c>
      <c r="G671" s="64">
        <f t="shared" ref="G671" si="156">E671-F671</f>
        <v>0</v>
      </c>
      <c r="H671" s="64">
        <f t="shared" ref="H671" si="157">D671-F671</f>
        <v>0</v>
      </c>
      <c r="I671" s="132">
        <f t="shared" si="155"/>
        <v>1</v>
      </c>
      <c r="J671" s="64"/>
      <c r="K671" s="126"/>
    </row>
    <row r="672" spans="1:11" ht="30.75" customHeight="1">
      <c r="A672" s="109" t="s">
        <v>1163</v>
      </c>
      <c r="B672" s="111" t="s">
        <v>43</v>
      </c>
      <c r="C672" s="111" t="s">
        <v>1162</v>
      </c>
      <c r="D672" s="91">
        <v>199.90700000000001</v>
      </c>
      <c r="E672" s="91">
        <v>199.90700000000001</v>
      </c>
      <c r="F672" s="91">
        <v>199.90700000000001</v>
      </c>
      <c r="G672" s="64">
        <f t="shared" si="153"/>
        <v>0</v>
      </c>
      <c r="H672" s="64">
        <f t="shared" si="154"/>
        <v>0</v>
      </c>
      <c r="I672" s="132">
        <f t="shared" si="155"/>
        <v>1</v>
      </c>
      <c r="J672" s="64"/>
      <c r="K672" s="126"/>
    </row>
    <row r="673" spans="1:11" s="34" customFormat="1" ht="47.25">
      <c r="A673" s="102" t="s">
        <v>111</v>
      </c>
      <c r="B673" s="47"/>
      <c r="C673" s="33" t="s">
        <v>137</v>
      </c>
      <c r="D673" s="92">
        <f>SUM(D674:D675)</f>
        <v>780</v>
      </c>
      <c r="E673" s="92">
        <f>SUM(E674:E675)</f>
        <v>0</v>
      </c>
      <c r="F673" s="92">
        <f>SUM(F674:F675)</f>
        <v>0</v>
      </c>
      <c r="G673" s="63">
        <f t="shared" si="148"/>
        <v>0</v>
      </c>
      <c r="H673" s="63">
        <f t="shared" si="149"/>
        <v>780</v>
      </c>
      <c r="I673" s="133">
        <f t="shared" si="155"/>
        <v>0</v>
      </c>
      <c r="J673" s="141" t="s">
        <v>1203</v>
      </c>
      <c r="K673" s="156" t="s">
        <v>1226</v>
      </c>
    </row>
    <row r="674" spans="1:11" ht="92.25" customHeight="1">
      <c r="A674" s="110" t="s">
        <v>1016</v>
      </c>
      <c r="B674" s="111" t="s">
        <v>43</v>
      </c>
      <c r="C674" s="111" t="s">
        <v>1018</v>
      </c>
      <c r="D674" s="91">
        <v>780</v>
      </c>
      <c r="E674" s="91">
        <v>0</v>
      </c>
      <c r="F674" s="91">
        <v>0</v>
      </c>
      <c r="G674" s="64">
        <f t="shared" si="148"/>
        <v>0</v>
      </c>
      <c r="H674" s="64">
        <f t="shared" si="149"/>
        <v>780</v>
      </c>
      <c r="I674" s="132">
        <f t="shared" si="155"/>
        <v>0</v>
      </c>
      <c r="J674" s="64"/>
      <c r="K674" s="126"/>
    </row>
    <row r="675" spans="1:11" ht="94.5" hidden="1">
      <c r="A675" s="110" t="s">
        <v>1017</v>
      </c>
      <c r="B675" s="111" t="s">
        <v>43</v>
      </c>
      <c r="C675" s="111" t="s">
        <v>1019</v>
      </c>
      <c r="D675" s="91">
        <v>0</v>
      </c>
      <c r="E675" s="91">
        <v>0</v>
      </c>
      <c r="F675" s="91">
        <v>0</v>
      </c>
      <c r="G675" s="64">
        <f t="shared" si="148"/>
        <v>0</v>
      </c>
      <c r="H675" s="64">
        <f t="shared" si="149"/>
        <v>0</v>
      </c>
      <c r="I675" s="132"/>
      <c r="J675" s="64"/>
      <c r="K675" s="126"/>
    </row>
    <row r="676" spans="1:11" s="34" customFormat="1" ht="47.25">
      <c r="A676" s="102" t="s">
        <v>112</v>
      </c>
      <c r="B676" s="47"/>
      <c r="C676" s="33" t="s">
        <v>138</v>
      </c>
      <c r="D676" s="92">
        <f>SUM(D677:D708)</f>
        <v>18586.02866</v>
      </c>
      <c r="E676" s="92">
        <f>SUM(E677:E708)</f>
        <v>18586.02866</v>
      </c>
      <c r="F676" s="92">
        <f>SUM(F677:F708)</f>
        <v>18586.02866</v>
      </c>
      <c r="G676" s="65">
        <f t="shared" si="148"/>
        <v>0</v>
      </c>
      <c r="H676" s="65">
        <f t="shared" si="149"/>
        <v>0</v>
      </c>
      <c r="I676" s="133">
        <f t="shared" ref="I676" si="158">F676/D676</f>
        <v>1</v>
      </c>
      <c r="J676" s="141" t="s">
        <v>1197</v>
      </c>
      <c r="K676" s="156" t="s">
        <v>1225</v>
      </c>
    </row>
    <row r="677" spans="1:11" ht="47.25">
      <c r="A677" s="109" t="s">
        <v>1020</v>
      </c>
      <c r="B677" s="17">
        <v>441</v>
      </c>
      <c r="C677" s="111" t="s">
        <v>1030</v>
      </c>
      <c r="D677" s="91">
        <v>1791.6116999999999</v>
      </c>
      <c r="E677" s="91">
        <v>1791.6116999999999</v>
      </c>
      <c r="F677" s="91">
        <v>1791.6116999999999</v>
      </c>
      <c r="G677" s="64">
        <f t="shared" si="148"/>
        <v>0</v>
      </c>
      <c r="H677" s="64">
        <f t="shared" si="149"/>
        <v>0</v>
      </c>
      <c r="I677" s="132">
        <f t="shared" si="155"/>
        <v>1</v>
      </c>
      <c r="J677" s="64"/>
      <c r="K677" s="126"/>
    </row>
    <row r="678" spans="1:11" ht="47.25" customHeight="1">
      <c r="A678" s="109" t="s">
        <v>113</v>
      </c>
      <c r="B678" s="17">
        <v>441</v>
      </c>
      <c r="C678" s="111" t="s">
        <v>1031</v>
      </c>
      <c r="D678" s="91">
        <v>1047.0427</v>
      </c>
      <c r="E678" s="91">
        <v>1047.0427</v>
      </c>
      <c r="F678" s="91">
        <v>1047.0427</v>
      </c>
      <c r="G678" s="64">
        <f t="shared" si="148"/>
        <v>0</v>
      </c>
      <c r="H678" s="64">
        <f t="shared" si="149"/>
        <v>0</v>
      </c>
      <c r="I678" s="132">
        <f t="shared" si="155"/>
        <v>1</v>
      </c>
      <c r="J678" s="64"/>
      <c r="K678" s="126"/>
    </row>
    <row r="679" spans="1:11" ht="45" customHeight="1">
      <c r="A679" s="109" t="s">
        <v>114</v>
      </c>
      <c r="B679" s="17">
        <v>441</v>
      </c>
      <c r="C679" s="111" t="s">
        <v>1032</v>
      </c>
      <c r="D679" s="91">
        <v>126.51439999999999</v>
      </c>
      <c r="E679" s="91">
        <v>126.51439999999999</v>
      </c>
      <c r="F679" s="91">
        <v>126.51439999999999</v>
      </c>
      <c r="G679" s="64">
        <f t="shared" si="148"/>
        <v>0</v>
      </c>
      <c r="H679" s="64">
        <f t="shared" si="149"/>
        <v>0</v>
      </c>
      <c r="I679" s="132">
        <f t="shared" si="155"/>
        <v>1</v>
      </c>
      <c r="J679" s="64"/>
      <c r="K679" s="126"/>
    </row>
    <row r="680" spans="1:11" ht="38.25" customHeight="1">
      <c r="A680" s="109" t="s">
        <v>115</v>
      </c>
      <c r="B680" s="17">
        <v>441</v>
      </c>
      <c r="C680" s="111" t="s">
        <v>1033</v>
      </c>
      <c r="D680" s="91">
        <v>37.444659999999999</v>
      </c>
      <c r="E680" s="91">
        <v>37.444659999999999</v>
      </c>
      <c r="F680" s="91">
        <v>37.444659999999999</v>
      </c>
      <c r="G680" s="64">
        <f t="shared" si="148"/>
        <v>0</v>
      </c>
      <c r="H680" s="64">
        <f t="shared" si="149"/>
        <v>0</v>
      </c>
      <c r="I680" s="132">
        <f t="shared" si="155"/>
        <v>1</v>
      </c>
      <c r="J680" s="64"/>
      <c r="K680" s="126"/>
    </row>
    <row r="681" spans="1:11" ht="39" customHeight="1">
      <c r="A681" s="109" t="s">
        <v>116</v>
      </c>
      <c r="B681" s="17">
        <v>441</v>
      </c>
      <c r="C681" s="111" t="s">
        <v>1034</v>
      </c>
      <c r="D681" s="91">
        <v>78.829149999999998</v>
      </c>
      <c r="E681" s="91">
        <v>78.829149999999998</v>
      </c>
      <c r="F681" s="91">
        <v>78.829149999999998</v>
      </c>
      <c r="G681" s="64">
        <f t="shared" si="148"/>
        <v>0</v>
      </c>
      <c r="H681" s="64">
        <f t="shared" si="149"/>
        <v>0</v>
      </c>
      <c r="I681" s="132">
        <f t="shared" si="155"/>
        <v>1</v>
      </c>
      <c r="J681" s="64"/>
      <c r="K681" s="126"/>
    </row>
    <row r="682" spans="1:11" ht="49.5" customHeight="1">
      <c r="A682" s="109" t="s">
        <v>117</v>
      </c>
      <c r="B682" s="17">
        <v>441</v>
      </c>
      <c r="C682" s="111" t="s">
        <v>1035</v>
      </c>
      <c r="D682" s="91">
        <v>31.415559999999999</v>
      </c>
      <c r="E682" s="91">
        <v>31.415559999999999</v>
      </c>
      <c r="F682" s="91">
        <v>31.415559999999999</v>
      </c>
      <c r="G682" s="64">
        <f t="shared" si="148"/>
        <v>0</v>
      </c>
      <c r="H682" s="64">
        <f t="shared" si="149"/>
        <v>0</v>
      </c>
      <c r="I682" s="132">
        <f t="shared" si="155"/>
        <v>1</v>
      </c>
      <c r="J682" s="64"/>
      <c r="K682" s="126"/>
    </row>
    <row r="683" spans="1:11" ht="53.25" customHeight="1">
      <c r="A683" s="109" t="s">
        <v>118</v>
      </c>
      <c r="B683" s="17">
        <v>441</v>
      </c>
      <c r="C683" s="111" t="s">
        <v>1036</v>
      </c>
      <c r="D683" s="91">
        <v>1574.97091</v>
      </c>
      <c r="E683" s="91">
        <v>1574.97091</v>
      </c>
      <c r="F683" s="91">
        <v>1574.97091</v>
      </c>
      <c r="G683" s="64">
        <f t="shared" si="148"/>
        <v>0</v>
      </c>
      <c r="H683" s="64">
        <f t="shared" si="149"/>
        <v>0</v>
      </c>
      <c r="I683" s="132">
        <f t="shared" si="155"/>
        <v>1</v>
      </c>
      <c r="J683" s="64"/>
      <c r="K683" s="126"/>
    </row>
    <row r="684" spans="1:11" ht="49.5" customHeight="1">
      <c r="A684" s="109" t="s">
        <v>119</v>
      </c>
      <c r="B684" s="17">
        <v>441</v>
      </c>
      <c r="C684" s="111" t="s">
        <v>1037</v>
      </c>
      <c r="D684" s="91">
        <v>449.05435999999997</v>
      </c>
      <c r="E684" s="91">
        <v>449.05435999999997</v>
      </c>
      <c r="F684" s="91">
        <v>449.05435999999997</v>
      </c>
      <c r="G684" s="64">
        <f t="shared" si="148"/>
        <v>0</v>
      </c>
      <c r="H684" s="64">
        <f t="shared" si="149"/>
        <v>0</v>
      </c>
      <c r="I684" s="132">
        <f t="shared" si="155"/>
        <v>1</v>
      </c>
      <c r="J684" s="64"/>
      <c r="K684" s="126"/>
    </row>
    <row r="685" spans="1:11" ht="63.75" customHeight="1">
      <c r="A685" s="109" t="s">
        <v>1021</v>
      </c>
      <c r="B685" s="17">
        <v>441</v>
      </c>
      <c r="C685" s="111" t="s">
        <v>1038</v>
      </c>
      <c r="D685" s="91">
        <v>46.353000000000002</v>
      </c>
      <c r="E685" s="91">
        <v>46.353000000000002</v>
      </c>
      <c r="F685" s="91">
        <v>46.353000000000002</v>
      </c>
      <c r="G685" s="64">
        <f t="shared" si="148"/>
        <v>0</v>
      </c>
      <c r="H685" s="64">
        <f t="shared" si="149"/>
        <v>0</v>
      </c>
      <c r="I685" s="132">
        <f t="shared" si="155"/>
        <v>1</v>
      </c>
      <c r="J685" s="64"/>
      <c r="K685" s="126"/>
    </row>
    <row r="686" spans="1:11" ht="47.25">
      <c r="A686" s="109" t="s">
        <v>1022</v>
      </c>
      <c r="B686" s="17">
        <v>441</v>
      </c>
      <c r="C686" s="111" t="s">
        <v>1039</v>
      </c>
      <c r="D686" s="91">
        <v>9.7440999999999995</v>
      </c>
      <c r="E686" s="91">
        <v>9.7440999999999995</v>
      </c>
      <c r="F686" s="91">
        <v>9.7440999999999995</v>
      </c>
      <c r="G686" s="64">
        <f t="shared" si="148"/>
        <v>0</v>
      </c>
      <c r="H686" s="64">
        <f t="shared" si="149"/>
        <v>0</v>
      </c>
      <c r="I686" s="132">
        <f t="shared" si="155"/>
        <v>1</v>
      </c>
      <c r="J686" s="64"/>
      <c r="K686" s="126"/>
    </row>
    <row r="687" spans="1:11" ht="42" customHeight="1">
      <c r="A687" s="109" t="s">
        <v>120</v>
      </c>
      <c r="B687" s="17">
        <v>441</v>
      </c>
      <c r="C687" s="111" t="s">
        <v>1040</v>
      </c>
      <c r="D687" s="91">
        <v>29.053149999999999</v>
      </c>
      <c r="E687" s="91">
        <v>29.053149999999999</v>
      </c>
      <c r="F687" s="91">
        <v>29.053149999999999</v>
      </c>
      <c r="G687" s="64">
        <f t="shared" si="148"/>
        <v>0</v>
      </c>
      <c r="H687" s="64">
        <f t="shared" si="149"/>
        <v>0</v>
      </c>
      <c r="I687" s="132">
        <f t="shared" si="155"/>
        <v>1</v>
      </c>
      <c r="J687" s="64"/>
      <c r="K687" s="126"/>
    </row>
    <row r="688" spans="1:11" ht="47.25">
      <c r="A688" s="109" t="s">
        <v>1023</v>
      </c>
      <c r="B688" s="17">
        <v>441</v>
      </c>
      <c r="C688" s="111" t="s">
        <v>1041</v>
      </c>
      <c r="D688" s="91">
        <v>77.490740000000002</v>
      </c>
      <c r="E688" s="91">
        <v>77.490740000000002</v>
      </c>
      <c r="F688" s="91">
        <v>77.490740000000002</v>
      </c>
      <c r="G688" s="64">
        <f t="shared" si="148"/>
        <v>0</v>
      </c>
      <c r="H688" s="64">
        <f t="shared" si="149"/>
        <v>0</v>
      </c>
      <c r="I688" s="132">
        <f t="shared" si="155"/>
        <v>1</v>
      </c>
      <c r="J688" s="64"/>
      <c r="K688" s="126"/>
    </row>
    <row r="689" spans="1:11" ht="31.5">
      <c r="A689" s="109" t="s">
        <v>1024</v>
      </c>
      <c r="B689" s="17">
        <v>441</v>
      </c>
      <c r="C689" s="111" t="s">
        <v>1042</v>
      </c>
      <c r="D689" s="91">
        <v>5.4858799999999999</v>
      </c>
      <c r="E689" s="91">
        <v>5.4858799999999999</v>
      </c>
      <c r="F689" s="91">
        <v>5.4858799999999999</v>
      </c>
      <c r="G689" s="64">
        <f t="shared" si="148"/>
        <v>0</v>
      </c>
      <c r="H689" s="64">
        <f t="shared" si="149"/>
        <v>0</v>
      </c>
      <c r="I689" s="132">
        <f t="shared" si="155"/>
        <v>1</v>
      </c>
      <c r="J689" s="64"/>
      <c r="K689" s="126"/>
    </row>
    <row r="690" spans="1:11" ht="47.25">
      <c r="A690" s="109" t="s">
        <v>1025</v>
      </c>
      <c r="B690" s="17">
        <v>441</v>
      </c>
      <c r="C690" s="111" t="s">
        <v>1043</v>
      </c>
      <c r="D690" s="91">
        <v>126.86</v>
      </c>
      <c r="E690" s="91">
        <v>126.86</v>
      </c>
      <c r="F690" s="91">
        <v>126.86</v>
      </c>
      <c r="G690" s="64">
        <f t="shared" si="148"/>
        <v>0</v>
      </c>
      <c r="H690" s="64">
        <f t="shared" si="149"/>
        <v>0</v>
      </c>
      <c r="I690" s="132">
        <f t="shared" si="155"/>
        <v>1</v>
      </c>
      <c r="J690" s="64"/>
      <c r="K690" s="126"/>
    </row>
    <row r="691" spans="1:11" ht="49.5" customHeight="1">
      <c r="A691" s="109" t="s">
        <v>1026</v>
      </c>
      <c r="B691" s="17">
        <v>441</v>
      </c>
      <c r="C691" s="111" t="s">
        <v>1044</v>
      </c>
      <c r="D691" s="91">
        <v>1.411</v>
      </c>
      <c r="E691" s="91">
        <v>1.411</v>
      </c>
      <c r="F691" s="91">
        <v>1.411</v>
      </c>
      <c r="G691" s="64">
        <f t="shared" si="148"/>
        <v>0</v>
      </c>
      <c r="H691" s="64">
        <f t="shared" si="149"/>
        <v>0</v>
      </c>
      <c r="I691" s="132">
        <f t="shared" si="155"/>
        <v>1</v>
      </c>
      <c r="J691" s="64"/>
      <c r="K691" s="126"/>
    </row>
    <row r="692" spans="1:11" ht="47.25" customHeight="1">
      <c r="A692" s="109" t="s">
        <v>121</v>
      </c>
      <c r="B692" s="17">
        <v>441</v>
      </c>
      <c r="C692" s="111" t="s">
        <v>1045</v>
      </c>
      <c r="D692" s="91">
        <v>1.056</v>
      </c>
      <c r="E692" s="91">
        <v>1.056</v>
      </c>
      <c r="F692" s="91">
        <v>1.056</v>
      </c>
      <c r="G692" s="64">
        <f t="shared" si="148"/>
        <v>0</v>
      </c>
      <c r="H692" s="64">
        <f t="shared" si="149"/>
        <v>0</v>
      </c>
      <c r="I692" s="132">
        <f t="shared" si="155"/>
        <v>1</v>
      </c>
      <c r="J692" s="64"/>
      <c r="K692" s="126"/>
    </row>
    <row r="693" spans="1:11" ht="47.25">
      <c r="A693" s="109" t="s">
        <v>122</v>
      </c>
      <c r="B693" s="17">
        <v>441</v>
      </c>
      <c r="C693" s="111" t="s">
        <v>1046</v>
      </c>
      <c r="D693" s="91">
        <v>1.056</v>
      </c>
      <c r="E693" s="91">
        <v>1.056</v>
      </c>
      <c r="F693" s="91">
        <v>1.056</v>
      </c>
      <c r="G693" s="64">
        <f t="shared" si="148"/>
        <v>0</v>
      </c>
      <c r="H693" s="64">
        <f t="shared" si="149"/>
        <v>0</v>
      </c>
      <c r="I693" s="132">
        <f t="shared" si="155"/>
        <v>1</v>
      </c>
      <c r="J693" s="64"/>
      <c r="K693" s="126"/>
    </row>
    <row r="694" spans="1:11" ht="45.75" customHeight="1">
      <c r="A694" s="109" t="s">
        <v>123</v>
      </c>
      <c r="B694" s="17">
        <v>441</v>
      </c>
      <c r="C694" s="111" t="s">
        <v>1047</v>
      </c>
      <c r="D694" s="91">
        <v>1.056</v>
      </c>
      <c r="E694" s="91">
        <v>1.056</v>
      </c>
      <c r="F694" s="91">
        <v>1.056</v>
      </c>
      <c r="G694" s="64">
        <f t="shared" si="148"/>
        <v>0</v>
      </c>
      <c r="H694" s="64">
        <f t="shared" si="149"/>
        <v>0</v>
      </c>
      <c r="I694" s="132">
        <f t="shared" si="155"/>
        <v>1</v>
      </c>
      <c r="J694" s="64"/>
      <c r="K694" s="126"/>
    </row>
    <row r="695" spans="1:11" ht="48" customHeight="1">
      <c r="A695" s="109" t="s">
        <v>124</v>
      </c>
      <c r="B695" s="17">
        <v>441</v>
      </c>
      <c r="C695" s="111" t="s">
        <v>1048</v>
      </c>
      <c r="D695" s="91">
        <v>8.7479999999999993</v>
      </c>
      <c r="E695" s="91">
        <v>8.7479999999999993</v>
      </c>
      <c r="F695" s="91">
        <v>8.7479999999999993</v>
      </c>
      <c r="G695" s="64">
        <f t="shared" si="148"/>
        <v>0</v>
      </c>
      <c r="H695" s="64">
        <f t="shared" si="149"/>
        <v>0</v>
      </c>
      <c r="I695" s="132">
        <f t="shared" si="155"/>
        <v>1</v>
      </c>
      <c r="J695" s="64"/>
      <c r="K695" s="126"/>
    </row>
    <row r="696" spans="1:11" ht="47.25">
      <c r="A696" s="109" t="s">
        <v>1027</v>
      </c>
      <c r="B696" s="17">
        <v>441</v>
      </c>
      <c r="C696" s="111" t="s">
        <v>1049</v>
      </c>
      <c r="D696" s="91">
        <v>36.894350000000003</v>
      </c>
      <c r="E696" s="91">
        <v>36.894350000000003</v>
      </c>
      <c r="F696" s="91">
        <v>36.894350000000003</v>
      </c>
      <c r="G696" s="64">
        <f t="shared" si="148"/>
        <v>0</v>
      </c>
      <c r="H696" s="64">
        <f t="shared" si="149"/>
        <v>0</v>
      </c>
      <c r="I696" s="132">
        <f t="shared" si="155"/>
        <v>1</v>
      </c>
      <c r="J696" s="64"/>
      <c r="K696" s="126"/>
    </row>
    <row r="697" spans="1:11" ht="47.25">
      <c r="A697" s="109" t="s">
        <v>1028</v>
      </c>
      <c r="B697" s="17">
        <v>441</v>
      </c>
      <c r="C697" s="111" t="s">
        <v>1050</v>
      </c>
      <c r="D697" s="91">
        <v>2340.7280000000001</v>
      </c>
      <c r="E697" s="91">
        <v>2340.7280000000001</v>
      </c>
      <c r="F697" s="91">
        <v>2340.7280000000001</v>
      </c>
      <c r="G697" s="64">
        <f t="shared" si="148"/>
        <v>0</v>
      </c>
      <c r="H697" s="64">
        <f t="shared" si="149"/>
        <v>0</v>
      </c>
      <c r="I697" s="132">
        <f t="shared" si="155"/>
        <v>1</v>
      </c>
      <c r="J697" s="64"/>
      <c r="K697" s="126"/>
    </row>
    <row r="698" spans="1:11" ht="47.25">
      <c r="A698" s="109" t="s">
        <v>125</v>
      </c>
      <c r="B698" s="17">
        <v>441</v>
      </c>
      <c r="C698" s="111" t="s">
        <v>1051</v>
      </c>
      <c r="D698" s="91">
        <v>1106.357</v>
      </c>
      <c r="E698" s="91">
        <v>1106.357</v>
      </c>
      <c r="F698" s="91">
        <v>1106.357</v>
      </c>
      <c r="G698" s="64">
        <f t="shared" si="148"/>
        <v>0</v>
      </c>
      <c r="H698" s="64">
        <f t="shared" si="149"/>
        <v>0</v>
      </c>
      <c r="I698" s="132">
        <f t="shared" si="155"/>
        <v>1</v>
      </c>
      <c r="J698" s="64"/>
      <c r="K698" s="126"/>
    </row>
    <row r="699" spans="1:11" ht="47.25">
      <c r="A699" s="109" t="s">
        <v>126</v>
      </c>
      <c r="B699" s="17">
        <v>441</v>
      </c>
      <c r="C699" s="111" t="s">
        <v>1052</v>
      </c>
      <c r="D699" s="91">
        <v>101.268</v>
      </c>
      <c r="E699" s="91">
        <v>101.268</v>
      </c>
      <c r="F699" s="91">
        <v>101.268</v>
      </c>
      <c r="G699" s="64">
        <f t="shared" si="148"/>
        <v>0</v>
      </c>
      <c r="H699" s="64">
        <f t="shared" si="149"/>
        <v>0</v>
      </c>
      <c r="I699" s="132">
        <f t="shared" si="155"/>
        <v>1</v>
      </c>
      <c r="J699" s="64"/>
      <c r="K699" s="126"/>
    </row>
    <row r="700" spans="1:11" ht="47.25">
      <c r="A700" s="109" t="s">
        <v>127</v>
      </c>
      <c r="B700" s="17">
        <v>441</v>
      </c>
      <c r="C700" s="111" t="s">
        <v>1053</v>
      </c>
      <c r="D700" s="91">
        <v>234.721</v>
      </c>
      <c r="E700" s="91">
        <v>234.721</v>
      </c>
      <c r="F700" s="91">
        <v>234.721</v>
      </c>
      <c r="G700" s="64">
        <f t="shared" si="148"/>
        <v>0</v>
      </c>
      <c r="H700" s="64">
        <f t="shared" si="149"/>
        <v>0</v>
      </c>
      <c r="I700" s="132">
        <f t="shared" si="155"/>
        <v>1</v>
      </c>
      <c r="J700" s="64"/>
      <c r="K700" s="126"/>
    </row>
    <row r="701" spans="1:11" ht="47.25">
      <c r="A701" s="109" t="s">
        <v>128</v>
      </c>
      <c r="B701" s="17">
        <v>441</v>
      </c>
      <c r="C701" s="111" t="s">
        <v>1054</v>
      </c>
      <c r="D701" s="91">
        <v>328.10199999999998</v>
      </c>
      <c r="E701" s="91">
        <v>328.10199999999998</v>
      </c>
      <c r="F701" s="91">
        <v>328.10199999999998</v>
      </c>
      <c r="G701" s="64">
        <f t="shared" si="148"/>
        <v>0</v>
      </c>
      <c r="H701" s="64">
        <f t="shared" si="149"/>
        <v>0</v>
      </c>
      <c r="I701" s="132">
        <f t="shared" si="155"/>
        <v>1</v>
      </c>
      <c r="J701" s="64"/>
      <c r="K701" s="126"/>
    </row>
    <row r="702" spans="1:11" ht="47.25">
      <c r="A702" s="109" t="s">
        <v>129</v>
      </c>
      <c r="B702" s="17">
        <v>441</v>
      </c>
      <c r="C702" s="111" t="s">
        <v>1055</v>
      </c>
      <c r="D702" s="91">
        <v>203.06899999999999</v>
      </c>
      <c r="E702" s="91">
        <v>203.06899999999999</v>
      </c>
      <c r="F702" s="91">
        <v>203.06899999999999</v>
      </c>
      <c r="G702" s="64">
        <f t="shared" si="148"/>
        <v>0</v>
      </c>
      <c r="H702" s="64">
        <f t="shared" si="149"/>
        <v>0</v>
      </c>
      <c r="I702" s="132">
        <f t="shared" si="155"/>
        <v>1</v>
      </c>
      <c r="J702" s="64"/>
      <c r="K702" s="126"/>
    </row>
    <row r="703" spans="1:11" ht="47.25">
      <c r="A703" s="109" t="s">
        <v>130</v>
      </c>
      <c r="B703" s="17">
        <v>441</v>
      </c>
      <c r="C703" s="111" t="s">
        <v>1056</v>
      </c>
      <c r="D703" s="91">
        <v>39.369</v>
      </c>
      <c r="E703" s="91">
        <v>39.369</v>
      </c>
      <c r="F703" s="91">
        <v>39.369</v>
      </c>
      <c r="G703" s="64">
        <f t="shared" si="148"/>
        <v>0</v>
      </c>
      <c r="H703" s="64">
        <f t="shared" si="149"/>
        <v>0</v>
      </c>
      <c r="I703" s="132">
        <f t="shared" si="155"/>
        <v>1</v>
      </c>
      <c r="J703" s="64"/>
      <c r="K703" s="126"/>
    </row>
    <row r="704" spans="1:11" ht="57.75" customHeight="1">
      <c r="A704" s="109" t="s">
        <v>131</v>
      </c>
      <c r="B704" s="17">
        <v>441</v>
      </c>
      <c r="C704" s="111" t="s">
        <v>1057</v>
      </c>
      <c r="D704" s="91">
        <v>72.033000000000001</v>
      </c>
      <c r="E704" s="91">
        <v>72.033000000000001</v>
      </c>
      <c r="F704" s="91">
        <v>72.033000000000001</v>
      </c>
      <c r="G704" s="64">
        <f t="shared" si="148"/>
        <v>0</v>
      </c>
      <c r="H704" s="64">
        <f t="shared" si="149"/>
        <v>0</v>
      </c>
      <c r="I704" s="132">
        <f t="shared" si="155"/>
        <v>1</v>
      </c>
      <c r="J704" s="64"/>
      <c r="K704" s="126"/>
    </row>
    <row r="705" spans="1:17" ht="47.25">
      <c r="A705" s="109" t="s">
        <v>1029</v>
      </c>
      <c r="B705" s="17">
        <v>441</v>
      </c>
      <c r="C705" s="111" t="s">
        <v>1058</v>
      </c>
      <c r="D705" s="91">
        <v>6585.1040000000003</v>
      </c>
      <c r="E705" s="91">
        <v>6585.1040000000003</v>
      </c>
      <c r="F705" s="91">
        <v>6585.1040000000003</v>
      </c>
      <c r="G705" s="64">
        <f t="shared" si="148"/>
        <v>0</v>
      </c>
      <c r="H705" s="64">
        <f t="shared" si="149"/>
        <v>0</v>
      </c>
      <c r="I705" s="132">
        <f t="shared" si="155"/>
        <v>1</v>
      </c>
      <c r="J705" s="64"/>
      <c r="K705" s="126"/>
    </row>
    <row r="706" spans="1:17" ht="47.25">
      <c r="A706" s="109" t="s">
        <v>132</v>
      </c>
      <c r="B706" s="17">
        <v>441</v>
      </c>
      <c r="C706" s="111" t="s">
        <v>1059</v>
      </c>
      <c r="D706" s="91">
        <v>1367.827</v>
      </c>
      <c r="E706" s="91">
        <v>1367.827</v>
      </c>
      <c r="F706" s="91">
        <v>1367.827</v>
      </c>
      <c r="G706" s="64">
        <f t="shared" si="148"/>
        <v>0</v>
      </c>
      <c r="H706" s="64">
        <f t="shared" si="149"/>
        <v>0</v>
      </c>
      <c r="I706" s="132">
        <f t="shared" si="155"/>
        <v>1</v>
      </c>
      <c r="J706" s="64"/>
      <c r="K706" s="126"/>
    </row>
    <row r="707" spans="1:17" ht="63" customHeight="1">
      <c r="A707" s="109" t="s">
        <v>133</v>
      </c>
      <c r="B707" s="17">
        <v>441</v>
      </c>
      <c r="C707" s="111" t="s">
        <v>1060</v>
      </c>
      <c r="D707" s="91">
        <v>230.989</v>
      </c>
      <c r="E707" s="91">
        <v>230.989</v>
      </c>
      <c r="F707" s="91">
        <v>230.989</v>
      </c>
      <c r="G707" s="64">
        <f t="shared" si="148"/>
        <v>0</v>
      </c>
      <c r="H707" s="64">
        <f t="shared" si="149"/>
        <v>0</v>
      </c>
      <c r="I707" s="132">
        <f t="shared" si="155"/>
        <v>1</v>
      </c>
      <c r="J707" s="64"/>
      <c r="K707" s="126"/>
    </row>
    <row r="708" spans="1:17" ht="57.75" customHeight="1">
      <c r="A708" s="109" t="s">
        <v>134</v>
      </c>
      <c r="B708" s="17">
        <v>441</v>
      </c>
      <c r="C708" s="111" t="s">
        <v>1061</v>
      </c>
      <c r="D708" s="91">
        <v>494.37</v>
      </c>
      <c r="E708" s="91">
        <v>494.37</v>
      </c>
      <c r="F708" s="91">
        <v>494.37</v>
      </c>
      <c r="G708" s="64">
        <f t="shared" si="148"/>
        <v>0</v>
      </c>
      <c r="H708" s="64">
        <f t="shared" si="149"/>
        <v>0</v>
      </c>
      <c r="I708" s="132">
        <f t="shared" si="155"/>
        <v>1</v>
      </c>
      <c r="J708" s="64"/>
      <c r="K708" s="126"/>
    </row>
    <row r="709" spans="1:17" s="34" customFormat="1" ht="47.25">
      <c r="A709" s="102" t="s">
        <v>135</v>
      </c>
      <c r="B709" s="47"/>
      <c r="C709" s="33" t="s">
        <v>139</v>
      </c>
      <c r="D709" s="92">
        <f>D710</f>
        <v>100.58877</v>
      </c>
      <c r="E709" s="92">
        <f>E710</f>
        <v>100.58877</v>
      </c>
      <c r="F709" s="92">
        <f>F710</f>
        <v>100.58877</v>
      </c>
      <c r="G709" s="63">
        <f t="shared" si="148"/>
        <v>0</v>
      </c>
      <c r="H709" s="63">
        <f t="shared" si="149"/>
        <v>0</v>
      </c>
      <c r="I709" s="133">
        <f t="shared" si="155"/>
        <v>1</v>
      </c>
      <c r="J709" s="141" t="s">
        <v>1197</v>
      </c>
      <c r="K709" s="156" t="s">
        <v>1225</v>
      </c>
    </row>
    <row r="710" spans="1:17" ht="47.25">
      <c r="A710" s="98" t="s">
        <v>136</v>
      </c>
      <c r="B710" s="17">
        <v>441</v>
      </c>
      <c r="C710" s="2" t="s">
        <v>1062</v>
      </c>
      <c r="D710" s="91">
        <v>100.58877</v>
      </c>
      <c r="E710" s="91">
        <v>100.58877</v>
      </c>
      <c r="F710" s="91">
        <v>100.58877</v>
      </c>
      <c r="G710" s="64">
        <f t="shared" si="148"/>
        <v>0</v>
      </c>
      <c r="H710" s="64">
        <f t="shared" si="149"/>
        <v>0</v>
      </c>
      <c r="I710" s="132">
        <f t="shared" si="155"/>
        <v>1</v>
      </c>
      <c r="J710" s="64"/>
      <c r="K710" s="126"/>
    </row>
    <row r="711" spans="1:17" s="34" customFormat="1" ht="47.25">
      <c r="A711" s="102" t="s">
        <v>1171</v>
      </c>
      <c r="B711" s="47"/>
      <c r="C711" s="33" t="s">
        <v>1063</v>
      </c>
      <c r="D711" s="92">
        <f>SUM(D712:D713)</f>
        <v>602.47</v>
      </c>
      <c r="E711" s="92">
        <f t="shared" ref="E711:F711" si="159">SUM(E712:E713)</f>
        <v>598.35568000000001</v>
      </c>
      <c r="F711" s="92">
        <f t="shared" si="159"/>
        <v>598.35568000000001</v>
      </c>
      <c r="G711" s="63">
        <f t="shared" ref="G711:G713" si="160">E711-F711</f>
        <v>0</v>
      </c>
      <c r="H711" s="63">
        <f t="shared" ref="H711:H713" si="161">D711-F711</f>
        <v>4.1143200000000206</v>
      </c>
      <c r="I711" s="133">
        <f t="shared" si="155"/>
        <v>0.99317091307450989</v>
      </c>
      <c r="J711" s="141" t="s">
        <v>1197</v>
      </c>
      <c r="K711" s="156" t="s">
        <v>1225</v>
      </c>
    </row>
    <row r="712" spans="1:17" s="34" customFormat="1" ht="98.25" customHeight="1">
      <c r="A712" s="98" t="s">
        <v>1064</v>
      </c>
      <c r="B712" s="17">
        <v>441</v>
      </c>
      <c r="C712" s="2" t="s">
        <v>1065</v>
      </c>
      <c r="D712" s="91">
        <v>601</v>
      </c>
      <c r="E712" s="91">
        <v>596.88567999999998</v>
      </c>
      <c r="F712" s="91">
        <v>596.88567999999998</v>
      </c>
      <c r="G712" s="64">
        <f t="shared" ref="G712" si="162">E712-F712</f>
        <v>0</v>
      </c>
      <c r="H712" s="64">
        <f t="shared" ref="H712" si="163">D712-F712</f>
        <v>4.1143200000000206</v>
      </c>
      <c r="I712" s="132">
        <f t="shared" si="155"/>
        <v>0.99315420965058232</v>
      </c>
      <c r="J712" s="64"/>
      <c r="K712" s="126"/>
      <c r="L712" s="4"/>
      <c r="M712" s="4"/>
      <c r="N712" s="4"/>
      <c r="O712" s="4"/>
      <c r="P712" s="4"/>
      <c r="Q712" s="4"/>
    </row>
    <row r="713" spans="1:17" ht="120.75" customHeight="1">
      <c r="A713" s="98" t="s">
        <v>1164</v>
      </c>
      <c r="B713" s="17">
        <v>441</v>
      </c>
      <c r="C713" s="2" t="s">
        <v>1165</v>
      </c>
      <c r="D713" s="91">
        <v>1.47</v>
      </c>
      <c r="E713" s="91">
        <v>1.47</v>
      </c>
      <c r="F713" s="91">
        <v>1.47</v>
      </c>
      <c r="G713" s="64">
        <f t="shared" si="160"/>
        <v>0</v>
      </c>
      <c r="H713" s="64">
        <f t="shared" si="161"/>
        <v>0</v>
      </c>
      <c r="I713" s="132">
        <f t="shared" si="155"/>
        <v>1</v>
      </c>
      <c r="J713" s="64"/>
      <c r="K713" s="126"/>
    </row>
    <row r="714" spans="1:17">
      <c r="A714" s="106"/>
      <c r="B714" s="1"/>
      <c r="C714" s="1"/>
      <c r="D714" s="66"/>
      <c r="E714" s="66"/>
      <c r="F714" s="66"/>
      <c r="G714" s="66"/>
      <c r="H714" s="66"/>
      <c r="I714" s="66"/>
      <c r="J714" s="66"/>
    </row>
    <row r="715" spans="1:17" ht="36" customHeight="1">
      <c r="A715" s="198" t="s">
        <v>1221</v>
      </c>
      <c r="B715" s="199"/>
      <c r="C715" s="199"/>
      <c r="D715" s="199"/>
      <c r="E715" s="199"/>
      <c r="F715" s="199"/>
      <c r="G715" s="199"/>
      <c r="H715" s="199"/>
      <c r="I715" s="199"/>
      <c r="J715" s="199"/>
      <c r="K715" s="199"/>
    </row>
    <row r="716" spans="1:17" ht="78.75" customHeight="1">
      <c r="A716" s="157" t="s">
        <v>1222</v>
      </c>
      <c r="B716" s="146"/>
      <c r="C716" s="146"/>
      <c r="D716" s="146"/>
      <c r="E716" s="146"/>
      <c r="F716" s="146"/>
      <c r="G716" s="146"/>
      <c r="H716" s="146"/>
      <c r="I716" s="146"/>
      <c r="J716" s="146"/>
      <c r="K716" s="146"/>
    </row>
    <row r="717" spans="1:17" ht="101.25" customHeight="1">
      <c r="A717" s="157" t="s">
        <v>1223</v>
      </c>
      <c r="B717" s="146"/>
      <c r="C717" s="146"/>
      <c r="D717" s="146"/>
      <c r="E717" s="146"/>
      <c r="F717" s="146"/>
      <c r="G717" s="146"/>
      <c r="H717" s="146"/>
      <c r="I717" s="146"/>
      <c r="J717" s="146"/>
      <c r="K717" s="146"/>
    </row>
    <row r="718" spans="1:17" ht="33" customHeight="1">
      <c r="A718" s="162" t="s">
        <v>1207</v>
      </c>
      <c r="B718" s="163"/>
      <c r="C718" s="163"/>
      <c r="D718" s="163"/>
      <c r="E718" s="164"/>
      <c r="F718" s="164"/>
      <c r="G718" s="164"/>
      <c r="H718" s="164"/>
      <c r="I718" s="165" t="s">
        <v>1208</v>
      </c>
      <c r="J718" s="165"/>
    </row>
    <row r="719" spans="1:17">
      <c r="A719" s="106"/>
      <c r="B719" s="1"/>
      <c r="C719" s="1"/>
      <c r="D719" s="66"/>
      <c r="E719" s="66"/>
      <c r="F719" s="66"/>
      <c r="G719" s="66"/>
      <c r="H719" s="66"/>
      <c r="I719" s="66"/>
      <c r="J719" s="66"/>
    </row>
    <row r="720" spans="1:17">
      <c r="A720" s="106"/>
      <c r="B720" s="1"/>
      <c r="C720" s="1"/>
      <c r="D720" s="66"/>
      <c r="E720" s="66"/>
      <c r="F720" s="66"/>
      <c r="G720" s="66"/>
      <c r="H720" s="66"/>
      <c r="I720" s="66"/>
      <c r="J720" s="66"/>
    </row>
    <row r="721" spans="1:10">
      <c r="A721" s="106"/>
      <c r="B721" s="1"/>
      <c r="C721" s="1"/>
      <c r="D721" s="66"/>
      <c r="E721" s="66"/>
      <c r="F721" s="66"/>
      <c r="G721" s="66"/>
      <c r="H721" s="66"/>
      <c r="I721" s="66"/>
      <c r="J721" s="66"/>
    </row>
    <row r="722" spans="1:10">
      <c r="A722" s="143" t="s">
        <v>1209</v>
      </c>
      <c r="B722" s="1"/>
      <c r="C722" s="1"/>
      <c r="D722" s="66"/>
      <c r="E722" s="66"/>
      <c r="F722" s="66"/>
      <c r="G722" s="66"/>
      <c r="H722" s="66"/>
      <c r="I722" s="66"/>
      <c r="J722" s="66"/>
    </row>
    <row r="723" spans="1:10">
      <c r="A723" s="143" t="s">
        <v>1210</v>
      </c>
      <c r="B723" s="1"/>
      <c r="C723" s="1"/>
      <c r="D723" s="66"/>
      <c r="E723" s="66"/>
      <c r="F723" s="66"/>
      <c r="G723" s="66"/>
      <c r="H723" s="66"/>
      <c r="I723" s="66"/>
      <c r="J723" s="66"/>
    </row>
    <row r="724" spans="1:10">
      <c r="A724" s="106"/>
      <c r="B724" s="1"/>
      <c r="C724" s="1"/>
      <c r="D724" s="66"/>
      <c r="E724" s="66"/>
      <c r="F724" s="66"/>
      <c r="G724" s="66"/>
      <c r="H724" s="66"/>
      <c r="I724" s="66"/>
      <c r="J724" s="66"/>
    </row>
    <row r="725" spans="1:10">
      <c r="A725" s="106"/>
      <c r="B725" s="1"/>
      <c r="C725" s="1"/>
      <c r="D725" s="66"/>
      <c r="E725" s="66"/>
      <c r="F725" s="66"/>
      <c r="G725" s="66"/>
      <c r="H725" s="66"/>
      <c r="I725" s="66"/>
      <c r="J725" s="66"/>
    </row>
    <row r="726" spans="1:10">
      <c r="A726" s="106"/>
      <c r="B726" s="1"/>
      <c r="C726" s="1"/>
      <c r="D726" s="66"/>
      <c r="E726" s="66"/>
      <c r="F726" s="66"/>
      <c r="G726" s="66"/>
      <c r="H726" s="66"/>
      <c r="I726" s="66"/>
      <c r="J726" s="66"/>
    </row>
    <row r="727" spans="1:10">
      <c r="A727" s="106"/>
      <c r="B727" s="1"/>
      <c r="C727" s="1"/>
      <c r="D727" s="66"/>
      <c r="E727" s="66"/>
      <c r="F727" s="66"/>
      <c r="G727" s="66"/>
      <c r="H727" s="66"/>
      <c r="I727" s="66"/>
      <c r="J727" s="66"/>
    </row>
    <row r="728" spans="1:10">
      <c r="A728" s="106"/>
      <c r="B728" s="1"/>
      <c r="C728" s="1"/>
      <c r="D728" s="66"/>
      <c r="E728" s="66"/>
      <c r="F728" s="66"/>
      <c r="G728" s="66"/>
      <c r="H728" s="66"/>
      <c r="I728" s="66"/>
      <c r="J728" s="66"/>
    </row>
    <row r="729" spans="1:10">
      <c r="A729" s="106"/>
      <c r="B729" s="1"/>
      <c r="C729" s="1"/>
      <c r="D729" s="66"/>
      <c r="E729" s="66"/>
      <c r="F729" s="66"/>
      <c r="G729" s="66"/>
      <c r="H729" s="66"/>
      <c r="I729" s="66"/>
      <c r="J729" s="66"/>
    </row>
    <row r="730" spans="1:10">
      <c r="A730" s="106"/>
      <c r="B730" s="1"/>
      <c r="C730" s="1"/>
      <c r="D730" s="66"/>
      <c r="E730" s="66"/>
      <c r="F730" s="66"/>
      <c r="G730" s="66"/>
      <c r="H730" s="66"/>
      <c r="I730" s="66"/>
      <c r="J730" s="66"/>
    </row>
    <row r="731" spans="1:10">
      <c r="A731" s="106"/>
      <c r="B731" s="1"/>
      <c r="C731" s="1"/>
      <c r="D731" s="66"/>
      <c r="E731" s="66"/>
      <c r="F731" s="66"/>
      <c r="G731" s="66"/>
      <c r="H731" s="66"/>
      <c r="I731" s="66"/>
      <c r="J731" s="66"/>
    </row>
    <row r="732" spans="1:10">
      <c r="A732" s="106"/>
      <c r="B732" s="1"/>
      <c r="C732" s="1"/>
      <c r="D732" s="66"/>
      <c r="E732" s="66"/>
      <c r="F732" s="66"/>
      <c r="G732" s="66"/>
      <c r="H732" s="66"/>
      <c r="I732" s="66"/>
      <c r="J732" s="66"/>
    </row>
    <row r="733" spans="1:10">
      <c r="A733" s="106"/>
      <c r="B733" s="1"/>
      <c r="C733" s="1"/>
      <c r="D733" s="66"/>
      <c r="E733" s="66"/>
      <c r="F733" s="66"/>
      <c r="G733" s="66"/>
      <c r="H733" s="66"/>
      <c r="I733" s="66"/>
      <c r="J733" s="66"/>
    </row>
    <row r="734" spans="1:10">
      <c r="A734" s="106"/>
      <c r="B734" s="1"/>
      <c r="C734" s="1"/>
      <c r="D734" s="66"/>
      <c r="E734" s="66"/>
      <c r="F734" s="66"/>
      <c r="G734" s="66"/>
      <c r="H734" s="66"/>
      <c r="I734" s="66"/>
      <c r="J734" s="66"/>
    </row>
    <row r="735" spans="1:10">
      <c r="A735" s="106"/>
      <c r="B735" s="1"/>
      <c r="C735" s="1"/>
      <c r="D735" s="66"/>
      <c r="E735" s="66"/>
      <c r="F735" s="66"/>
      <c r="G735" s="66"/>
      <c r="H735" s="66"/>
      <c r="I735" s="66"/>
      <c r="J735" s="66"/>
    </row>
    <row r="736" spans="1:10">
      <c r="A736" s="106"/>
      <c r="B736" s="1"/>
      <c r="C736" s="1"/>
      <c r="D736" s="66"/>
      <c r="E736" s="66"/>
      <c r="F736" s="66"/>
      <c r="G736" s="66"/>
      <c r="H736" s="66"/>
      <c r="I736" s="66"/>
      <c r="J736" s="66"/>
    </row>
    <row r="737" spans="1:10">
      <c r="A737" s="106"/>
      <c r="B737" s="1"/>
      <c r="C737" s="1"/>
      <c r="D737" s="66"/>
      <c r="E737" s="66"/>
      <c r="F737" s="66"/>
      <c r="G737" s="66"/>
      <c r="H737" s="66"/>
      <c r="I737" s="66"/>
      <c r="J737" s="66"/>
    </row>
    <row r="738" spans="1:10">
      <c r="A738" s="106"/>
      <c r="B738" s="1"/>
      <c r="C738" s="1"/>
      <c r="D738" s="66"/>
      <c r="E738" s="66"/>
      <c r="F738" s="66"/>
      <c r="G738" s="66"/>
      <c r="H738" s="66"/>
      <c r="I738" s="66"/>
      <c r="J738" s="66"/>
    </row>
    <row r="739" spans="1:10">
      <c r="A739" s="106"/>
      <c r="B739" s="1"/>
      <c r="C739" s="1"/>
      <c r="D739" s="66"/>
      <c r="E739" s="66"/>
      <c r="F739" s="66"/>
      <c r="G739" s="66"/>
      <c r="H739" s="66"/>
      <c r="I739" s="66"/>
      <c r="J739" s="66"/>
    </row>
    <row r="740" spans="1:10">
      <c r="A740" s="106"/>
      <c r="B740" s="1"/>
      <c r="C740" s="1"/>
      <c r="D740" s="66"/>
      <c r="E740" s="66"/>
      <c r="F740" s="66"/>
      <c r="G740" s="66"/>
      <c r="H740" s="66"/>
      <c r="I740" s="66"/>
      <c r="J740" s="66"/>
    </row>
    <row r="741" spans="1:10">
      <c r="A741" s="107"/>
      <c r="B741" s="14"/>
      <c r="C741" s="14"/>
      <c r="D741" s="67"/>
      <c r="E741" s="67"/>
      <c r="F741" s="67"/>
      <c r="G741" s="67"/>
      <c r="H741" s="67"/>
      <c r="I741" s="67"/>
      <c r="J741" s="67"/>
    </row>
    <row r="742" spans="1:10">
      <c r="A742" s="107"/>
      <c r="B742" s="14"/>
      <c r="C742" s="14"/>
      <c r="D742" s="67"/>
      <c r="E742" s="67"/>
      <c r="F742" s="67"/>
      <c r="G742" s="67"/>
      <c r="H742" s="67"/>
      <c r="I742" s="67"/>
      <c r="J742" s="67"/>
    </row>
    <row r="743" spans="1:10">
      <c r="A743" s="107"/>
      <c r="B743" s="14"/>
      <c r="C743" s="14"/>
      <c r="D743" s="67"/>
      <c r="E743" s="67"/>
      <c r="F743" s="67"/>
      <c r="G743" s="67"/>
      <c r="H743" s="67"/>
      <c r="I743" s="67"/>
      <c r="J743" s="67"/>
    </row>
    <row r="744" spans="1:10">
      <c r="A744" s="107"/>
      <c r="B744" s="14"/>
      <c r="C744" s="14"/>
      <c r="D744" s="67"/>
      <c r="E744" s="67"/>
      <c r="F744" s="67"/>
      <c r="G744" s="67"/>
      <c r="H744" s="67"/>
      <c r="I744" s="67"/>
      <c r="J744" s="67"/>
    </row>
    <row r="745" spans="1:10">
      <c r="A745" s="107"/>
      <c r="B745" s="14"/>
      <c r="C745" s="14"/>
      <c r="D745" s="67"/>
      <c r="E745" s="67"/>
      <c r="F745" s="67"/>
      <c r="G745" s="67"/>
      <c r="H745" s="67"/>
      <c r="I745" s="67"/>
      <c r="J745" s="67"/>
    </row>
    <row r="746" spans="1:10">
      <c r="A746" s="107"/>
      <c r="B746" s="14"/>
      <c r="C746" s="14"/>
      <c r="D746" s="67"/>
      <c r="E746" s="67"/>
      <c r="F746" s="67"/>
      <c r="G746" s="67"/>
      <c r="H746" s="67"/>
      <c r="I746" s="67"/>
      <c r="J746" s="67"/>
    </row>
    <row r="747" spans="1:10">
      <c r="A747" s="107"/>
      <c r="B747" s="14"/>
      <c r="C747" s="14"/>
      <c r="D747" s="67"/>
      <c r="E747" s="67"/>
      <c r="F747" s="67"/>
      <c r="G747" s="67"/>
      <c r="H747" s="67"/>
      <c r="I747" s="67"/>
      <c r="J747" s="67"/>
    </row>
    <row r="748" spans="1:10">
      <c r="A748" s="107"/>
      <c r="B748" s="14"/>
      <c r="C748" s="14"/>
      <c r="D748" s="67"/>
      <c r="E748" s="67"/>
      <c r="F748" s="67"/>
      <c r="G748" s="67"/>
      <c r="H748" s="67"/>
      <c r="I748" s="67"/>
      <c r="J748" s="67"/>
    </row>
    <row r="749" spans="1:10">
      <c r="A749" s="107"/>
      <c r="B749" s="14"/>
      <c r="C749" s="14"/>
      <c r="D749" s="67"/>
      <c r="E749" s="67"/>
      <c r="F749" s="67"/>
      <c r="G749" s="67"/>
      <c r="H749" s="67"/>
      <c r="I749" s="67"/>
      <c r="J749" s="67"/>
    </row>
    <row r="750" spans="1:10">
      <c r="A750" s="107"/>
      <c r="B750" s="14"/>
      <c r="C750" s="14"/>
      <c r="D750" s="67"/>
      <c r="E750" s="67"/>
      <c r="F750" s="67"/>
      <c r="G750" s="67"/>
      <c r="H750" s="67"/>
      <c r="I750" s="67"/>
      <c r="J750" s="67"/>
    </row>
    <row r="751" spans="1:10">
      <c r="A751" s="107"/>
      <c r="B751" s="14"/>
      <c r="C751" s="14"/>
      <c r="D751" s="67"/>
      <c r="E751" s="67"/>
      <c r="F751" s="67"/>
      <c r="G751" s="67"/>
      <c r="H751" s="67"/>
      <c r="I751" s="67"/>
      <c r="J751" s="67"/>
    </row>
    <row r="752" spans="1:10">
      <c r="A752" s="107"/>
      <c r="B752" s="14"/>
      <c r="C752" s="14"/>
      <c r="D752" s="67"/>
      <c r="E752" s="67"/>
      <c r="F752" s="67"/>
      <c r="G752" s="67"/>
      <c r="H752" s="67"/>
      <c r="I752" s="67"/>
      <c r="J752" s="67"/>
    </row>
    <row r="753" spans="1:10">
      <c r="A753" s="107"/>
      <c r="B753" s="14"/>
      <c r="C753" s="14"/>
      <c r="D753" s="67"/>
      <c r="E753" s="67"/>
      <c r="F753" s="67"/>
      <c r="G753" s="67"/>
      <c r="H753" s="67"/>
      <c r="I753" s="67"/>
      <c r="J753" s="67"/>
    </row>
    <row r="754" spans="1:10">
      <c r="A754" s="107"/>
      <c r="B754" s="14"/>
      <c r="C754" s="14"/>
      <c r="D754" s="67"/>
      <c r="E754" s="67"/>
      <c r="F754" s="67"/>
      <c r="G754" s="67"/>
      <c r="H754" s="67"/>
      <c r="I754" s="67"/>
      <c r="J754" s="67"/>
    </row>
    <row r="755" spans="1:10">
      <c r="A755" s="107"/>
      <c r="B755" s="14"/>
      <c r="C755" s="14"/>
      <c r="D755" s="67"/>
      <c r="E755" s="67"/>
      <c r="F755" s="67"/>
      <c r="G755" s="67"/>
      <c r="H755" s="67"/>
      <c r="I755" s="67"/>
      <c r="J755" s="67"/>
    </row>
    <row r="756" spans="1:10">
      <c r="A756" s="107"/>
      <c r="B756" s="14"/>
      <c r="C756" s="14"/>
      <c r="D756" s="67"/>
      <c r="E756" s="67"/>
      <c r="F756" s="67"/>
      <c r="G756" s="67"/>
      <c r="H756" s="67"/>
      <c r="I756" s="67"/>
      <c r="J756" s="67"/>
    </row>
    <row r="757" spans="1:10">
      <c r="A757" s="107"/>
      <c r="B757" s="14"/>
      <c r="C757" s="14"/>
      <c r="D757" s="67"/>
      <c r="E757" s="67"/>
      <c r="F757" s="67"/>
      <c r="G757" s="67"/>
      <c r="H757" s="67"/>
      <c r="I757" s="67"/>
      <c r="J757" s="67"/>
    </row>
    <row r="758" spans="1:10">
      <c r="A758" s="107"/>
      <c r="B758" s="14"/>
      <c r="C758" s="14"/>
      <c r="D758" s="67"/>
      <c r="E758" s="67"/>
      <c r="F758" s="67"/>
      <c r="G758" s="67"/>
      <c r="H758" s="67"/>
      <c r="I758" s="67"/>
      <c r="J758" s="67"/>
    </row>
    <row r="759" spans="1:10">
      <c r="A759" s="107"/>
      <c r="B759" s="14"/>
      <c r="C759" s="14"/>
      <c r="D759" s="67"/>
      <c r="E759" s="67"/>
      <c r="F759" s="67"/>
      <c r="G759" s="67"/>
      <c r="H759" s="67"/>
      <c r="I759" s="67"/>
      <c r="J759" s="67"/>
    </row>
    <row r="760" spans="1:10">
      <c r="A760" s="107"/>
      <c r="B760" s="14"/>
      <c r="C760" s="14"/>
      <c r="D760" s="67"/>
      <c r="E760" s="67"/>
      <c r="F760" s="67"/>
      <c r="G760" s="67"/>
      <c r="H760" s="67"/>
      <c r="I760" s="67"/>
      <c r="J760" s="67"/>
    </row>
    <row r="761" spans="1:10">
      <c r="A761" s="107"/>
      <c r="B761" s="14"/>
      <c r="C761" s="14"/>
      <c r="D761" s="67"/>
      <c r="E761" s="67"/>
      <c r="F761" s="67"/>
      <c r="G761" s="67"/>
      <c r="H761" s="67"/>
      <c r="I761" s="67"/>
      <c r="J761" s="67"/>
    </row>
    <row r="762" spans="1:10">
      <c r="A762" s="107"/>
      <c r="B762" s="14"/>
      <c r="C762" s="14"/>
      <c r="D762" s="67"/>
      <c r="E762" s="67"/>
      <c r="F762" s="67"/>
      <c r="G762" s="67"/>
      <c r="H762" s="67"/>
      <c r="I762" s="67"/>
      <c r="J762" s="67"/>
    </row>
    <row r="763" spans="1:10">
      <c r="A763" s="107"/>
      <c r="B763" s="14"/>
      <c r="C763" s="14"/>
      <c r="D763" s="67"/>
      <c r="E763" s="67"/>
      <c r="F763" s="67"/>
      <c r="G763" s="67"/>
      <c r="H763" s="67"/>
      <c r="I763" s="67"/>
      <c r="J763" s="67"/>
    </row>
    <row r="764" spans="1:10">
      <c r="A764" s="107"/>
      <c r="B764" s="14"/>
      <c r="C764" s="14"/>
      <c r="D764" s="67"/>
      <c r="E764" s="67"/>
      <c r="F764" s="67"/>
      <c r="G764" s="67"/>
      <c r="H764" s="67"/>
      <c r="I764" s="67"/>
      <c r="J764" s="67"/>
    </row>
    <row r="765" spans="1:10">
      <c r="A765" s="107"/>
      <c r="B765" s="14"/>
      <c r="C765" s="14"/>
      <c r="D765" s="67"/>
      <c r="E765" s="67"/>
      <c r="F765" s="67"/>
      <c r="G765" s="67"/>
      <c r="H765" s="67"/>
      <c r="I765" s="67"/>
      <c r="J765" s="67"/>
    </row>
    <row r="766" spans="1:10">
      <c r="A766" s="107"/>
      <c r="B766" s="14"/>
      <c r="C766" s="14"/>
      <c r="D766" s="67"/>
      <c r="E766" s="67"/>
      <c r="F766" s="67"/>
      <c r="G766" s="67"/>
      <c r="H766" s="67"/>
      <c r="I766" s="67"/>
      <c r="J766" s="67"/>
    </row>
    <row r="767" spans="1:10">
      <c r="A767" s="107"/>
      <c r="B767" s="14"/>
      <c r="C767" s="14"/>
      <c r="D767" s="67"/>
      <c r="E767" s="67"/>
      <c r="F767" s="67"/>
      <c r="G767" s="67"/>
      <c r="H767" s="67"/>
      <c r="I767" s="67"/>
      <c r="J767" s="67"/>
    </row>
    <row r="768" spans="1:10">
      <c r="A768" s="107"/>
      <c r="B768" s="14"/>
      <c r="C768" s="14"/>
      <c r="D768" s="67"/>
      <c r="E768" s="67"/>
      <c r="F768" s="67"/>
      <c r="G768" s="67"/>
      <c r="H768" s="67"/>
      <c r="I768" s="67"/>
      <c r="J768" s="67"/>
    </row>
    <row r="769" spans="1:10">
      <c r="A769" s="107"/>
      <c r="B769" s="14"/>
      <c r="C769" s="14"/>
      <c r="D769" s="67"/>
      <c r="E769" s="67"/>
      <c r="F769" s="67"/>
      <c r="G769" s="67"/>
      <c r="H769" s="67"/>
      <c r="I769" s="67"/>
      <c r="J769" s="67"/>
    </row>
    <row r="770" spans="1:10">
      <c r="A770" s="107"/>
      <c r="B770" s="14"/>
      <c r="C770" s="14"/>
      <c r="D770" s="67"/>
      <c r="E770" s="67"/>
      <c r="F770" s="67"/>
      <c r="G770" s="67"/>
      <c r="H770" s="67"/>
      <c r="I770" s="67"/>
      <c r="J770" s="67"/>
    </row>
    <row r="771" spans="1:10">
      <c r="A771" s="107"/>
      <c r="B771" s="14"/>
      <c r="C771" s="14"/>
      <c r="D771" s="67"/>
      <c r="E771" s="67"/>
      <c r="F771" s="67"/>
      <c r="G771" s="67"/>
      <c r="H771" s="67"/>
      <c r="I771" s="67"/>
      <c r="J771" s="67"/>
    </row>
    <row r="772" spans="1:10">
      <c r="A772" s="107"/>
      <c r="B772" s="14"/>
      <c r="C772" s="14"/>
      <c r="D772" s="67"/>
      <c r="E772" s="67"/>
      <c r="F772" s="67"/>
      <c r="G772" s="67"/>
      <c r="H772" s="67"/>
      <c r="I772" s="67"/>
      <c r="J772" s="67"/>
    </row>
    <row r="773" spans="1:10">
      <c r="A773" s="107"/>
      <c r="B773" s="14"/>
      <c r="C773" s="14"/>
      <c r="D773" s="67"/>
      <c r="E773" s="67"/>
      <c r="F773" s="67"/>
      <c r="G773" s="67"/>
      <c r="H773" s="67"/>
      <c r="I773" s="67"/>
      <c r="J773" s="67"/>
    </row>
    <row r="774" spans="1:10">
      <c r="A774" s="107"/>
      <c r="B774" s="14"/>
      <c r="C774" s="14"/>
      <c r="D774" s="67"/>
      <c r="E774" s="67"/>
      <c r="F774" s="67"/>
      <c r="G774" s="67"/>
      <c r="H774" s="67"/>
      <c r="I774" s="67"/>
      <c r="J774" s="67"/>
    </row>
    <row r="775" spans="1:10">
      <c r="A775" s="107"/>
      <c r="B775" s="14"/>
      <c r="C775" s="14"/>
      <c r="D775" s="67"/>
      <c r="E775" s="67"/>
      <c r="F775" s="67"/>
      <c r="G775" s="67"/>
      <c r="H775" s="67"/>
      <c r="I775" s="67"/>
      <c r="J775" s="67"/>
    </row>
    <row r="776" spans="1:10">
      <c r="A776" s="107"/>
      <c r="B776" s="14"/>
      <c r="C776" s="14"/>
      <c r="D776" s="67"/>
      <c r="E776" s="67"/>
      <c r="F776" s="67"/>
      <c r="G776" s="67"/>
      <c r="H776" s="67"/>
      <c r="I776" s="67"/>
      <c r="J776" s="67"/>
    </row>
    <row r="777" spans="1:10">
      <c r="A777" s="107"/>
      <c r="B777" s="14"/>
      <c r="C777" s="14"/>
      <c r="D777" s="67"/>
      <c r="E777" s="67"/>
      <c r="F777" s="67"/>
      <c r="G777" s="67"/>
      <c r="H777" s="67"/>
      <c r="I777" s="67"/>
      <c r="J777" s="67"/>
    </row>
    <row r="778" spans="1:10">
      <c r="A778" s="107"/>
      <c r="B778" s="14"/>
      <c r="C778" s="14"/>
      <c r="D778" s="67"/>
      <c r="E778" s="67"/>
      <c r="F778" s="67"/>
      <c r="G778" s="67"/>
      <c r="H778" s="67"/>
      <c r="I778" s="67"/>
      <c r="J778" s="67"/>
    </row>
    <row r="779" spans="1:10">
      <c r="A779" s="107"/>
      <c r="B779" s="14"/>
      <c r="C779" s="14"/>
      <c r="D779" s="67"/>
      <c r="E779" s="67"/>
      <c r="F779" s="67"/>
      <c r="G779" s="67"/>
      <c r="H779" s="67"/>
      <c r="I779" s="67"/>
      <c r="J779" s="67"/>
    </row>
    <row r="780" spans="1:10">
      <c r="A780" s="107"/>
      <c r="B780" s="14"/>
      <c r="C780" s="14"/>
      <c r="D780" s="67"/>
      <c r="E780" s="67"/>
      <c r="F780" s="67"/>
      <c r="G780" s="67"/>
      <c r="H780" s="67"/>
      <c r="I780" s="67"/>
      <c r="J780" s="67"/>
    </row>
    <row r="781" spans="1:10">
      <c r="A781" s="107"/>
      <c r="B781" s="14"/>
      <c r="C781" s="14"/>
      <c r="D781" s="67"/>
      <c r="E781" s="67"/>
      <c r="F781" s="67"/>
      <c r="G781" s="67"/>
      <c r="H781" s="67"/>
      <c r="I781" s="67"/>
      <c r="J781" s="67"/>
    </row>
    <row r="782" spans="1:10">
      <c r="A782" s="107"/>
      <c r="B782" s="14"/>
      <c r="C782" s="14"/>
      <c r="D782" s="67"/>
      <c r="E782" s="67"/>
      <c r="F782" s="67"/>
      <c r="G782" s="67"/>
      <c r="H782" s="67"/>
      <c r="I782" s="67"/>
      <c r="J782" s="67"/>
    </row>
    <row r="783" spans="1:10">
      <c r="A783" s="107"/>
      <c r="B783" s="14"/>
      <c r="C783" s="14"/>
      <c r="D783" s="67"/>
      <c r="E783" s="67"/>
      <c r="F783" s="67"/>
      <c r="G783" s="67"/>
      <c r="H783" s="67"/>
      <c r="I783" s="67"/>
      <c r="J783" s="67"/>
    </row>
    <row r="784" spans="1:10">
      <c r="A784" s="107"/>
      <c r="B784" s="14"/>
      <c r="C784" s="14"/>
      <c r="D784" s="67"/>
      <c r="E784" s="67"/>
      <c r="F784" s="67"/>
      <c r="G784" s="67"/>
      <c r="H784" s="67"/>
      <c r="I784" s="67"/>
      <c r="J784" s="67"/>
    </row>
    <row r="785" spans="1:10">
      <c r="A785" s="107"/>
      <c r="B785" s="14"/>
      <c r="C785" s="14"/>
      <c r="D785" s="67"/>
      <c r="E785" s="67"/>
      <c r="F785" s="67"/>
      <c r="G785" s="67"/>
      <c r="H785" s="67"/>
      <c r="I785" s="67"/>
      <c r="J785" s="67"/>
    </row>
    <row r="786" spans="1:10">
      <c r="A786" s="107"/>
      <c r="B786" s="14"/>
      <c r="C786" s="14"/>
      <c r="D786" s="67"/>
      <c r="E786" s="67"/>
      <c r="F786" s="67"/>
      <c r="G786" s="67"/>
      <c r="H786" s="67"/>
      <c r="I786" s="67"/>
      <c r="J786" s="67"/>
    </row>
    <row r="787" spans="1:10">
      <c r="A787" s="107"/>
      <c r="B787" s="14"/>
      <c r="C787" s="14"/>
      <c r="D787" s="67"/>
      <c r="E787" s="67"/>
      <c r="F787" s="67"/>
      <c r="G787" s="67"/>
      <c r="H787" s="67"/>
      <c r="I787" s="67"/>
      <c r="J787" s="67"/>
    </row>
    <row r="788" spans="1:10">
      <c r="A788" s="107"/>
      <c r="B788" s="14"/>
      <c r="C788" s="14"/>
      <c r="D788" s="67"/>
      <c r="E788" s="67"/>
      <c r="F788" s="67"/>
      <c r="G788" s="67"/>
      <c r="H788" s="67"/>
      <c r="I788" s="67"/>
      <c r="J788" s="67"/>
    </row>
    <row r="789" spans="1:10">
      <c r="A789" s="107"/>
      <c r="B789" s="14"/>
      <c r="C789" s="14"/>
      <c r="D789" s="67"/>
      <c r="E789" s="67"/>
      <c r="F789" s="67"/>
      <c r="G789" s="67"/>
      <c r="H789" s="67"/>
      <c r="I789" s="67"/>
      <c r="J789" s="67"/>
    </row>
    <row r="790" spans="1:10">
      <c r="A790" s="107"/>
      <c r="B790" s="14"/>
      <c r="C790" s="14"/>
      <c r="D790" s="67"/>
      <c r="E790" s="67"/>
      <c r="F790" s="67"/>
      <c r="G790" s="67"/>
      <c r="H790" s="67"/>
      <c r="I790" s="67"/>
      <c r="J790" s="67"/>
    </row>
    <row r="791" spans="1:10">
      <c r="A791" s="107"/>
      <c r="B791" s="14"/>
      <c r="C791" s="14"/>
      <c r="D791" s="67"/>
      <c r="E791" s="67"/>
      <c r="F791" s="67"/>
      <c r="G791" s="67"/>
      <c r="H791" s="67"/>
      <c r="I791" s="67"/>
      <c r="J791" s="67"/>
    </row>
    <row r="792" spans="1:10">
      <c r="A792" s="107"/>
      <c r="B792" s="14"/>
      <c r="C792" s="14"/>
      <c r="D792" s="67"/>
      <c r="E792" s="67"/>
      <c r="F792" s="67"/>
      <c r="G792" s="67"/>
      <c r="H792" s="67"/>
      <c r="I792" s="67"/>
      <c r="J792" s="67"/>
    </row>
    <row r="793" spans="1:10">
      <c r="A793" s="107"/>
      <c r="B793" s="14"/>
      <c r="C793" s="14"/>
      <c r="D793" s="67"/>
      <c r="E793" s="67"/>
      <c r="F793" s="67"/>
      <c r="G793" s="67"/>
      <c r="H793" s="67"/>
      <c r="I793" s="67"/>
      <c r="J793" s="67"/>
    </row>
    <row r="794" spans="1:10">
      <c r="A794" s="107"/>
      <c r="B794" s="14"/>
      <c r="C794" s="14"/>
      <c r="D794" s="67"/>
      <c r="E794" s="67"/>
      <c r="F794" s="67"/>
      <c r="G794" s="67"/>
      <c r="H794" s="67"/>
      <c r="I794" s="67"/>
      <c r="J794" s="67"/>
    </row>
    <row r="795" spans="1:10">
      <c r="A795" s="107"/>
      <c r="B795" s="14"/>
      <c r="C795" s="14"/>
      <c r="D795" s="67"/>
      <c r="E795" s="67"/>
      <c r="F795" s="67"/>
      <c r="G795" s="67"/>
      <c r="H795" s="67"/>
      <c r="I795" s="67"/>
      <c r="J795" s="67"/>
    </row>
    <row r="796" spans="1:10">
      <c r="A796" s="107"/>
      <c r="B796" s="14"/>
      <c r="C796" s="14"/>
      <c r="D796" s="67"/>
      <c r="E796" s="67"/>
      <c r="F796" s="67"/>
      <c r="G796" s="67"/>
      <c r="H796" s="67"/>
      <c r="I796" s="67"/>
      <c r="J796" s="67"/>
    </row>
    <row r="797" spans="1:10">
      <c r="A797" s="107"/>
      <c r="B797" s="14"/>
      <c r="C797" s="14"/>
      <c r="D797" s="67"/>
      <c r="E797" s="67"/>
      <c r="F797" s="67"/>
      <c r="G797" s="67"/>
      <c r="H797" s="67"/>
      <c r="I797" s="67"/>
      <c r="J797" s="67"/>
    </row>
    <row r="798" spans="1:10">
      <c r="A798" s="107"/>
      <c r="B798" s="14"/>
      <c r="C798" s="14"/>
      <c r="D798" s="67"/>
      <c r="E798" s="67"/>
      <c r="F798" s="67"/>
      <c r="G798" s="67"/>
      <c r="H798" s="67"/>
      <c r="I798" s="67"/>
      <c r="J798" s="67"/>
    </row>
    <row r="799" spans="1:10">
      <c r="A799" s="107"/>
      <c r="B799" s="14"/>
      <c r="C799" s="14"/>
      <c r="D799" s="67"/>
      <c r="E799" s="67"/>
      <c r="F799" s="67"/>
      <c r="G799" s="67"/>
      <c r="H799" s="67"/>
      <c r="I799" s="67"/>
      <c r="J799" s="67"/>
    </row>
    <row r="800" spans="1:10">
      <c r="A800" s="107"/>
      <c r="B800" s="14"/>
      <c r="C800" s="14"/>
      <c r="D800" s="67"/>
      <c r="E800" s="67"/>
      <c r="F800" s="67"/>
      <c r="G800" s="67"/>
      <c r="H800" s="67"/>
      <c r="I800" s="67"/>
      <c r="J800" s="67"/>
    </row>
    <row r="801" spans="1:10">
      <c r="A801" s="107"/>
      <c r="B801" s="14"/>
      <c r="C801" s="14"/>
      <c r="D801" s="67"/>
      <c r="E801" s="67"/>
      <c r="F801" s="67"/>
      <c r="G801" s="67"/>
      <c r="H801" s="67"/>
      <c r="I801" s="67"/>
      <c r="J801" s="67"/>
    </row>
    <row r="802" spans="1:10">
      <c r="A802" s="107"/>
      <c r="B802" s="14"/>
      <c r="C802" s="14"/>
      <c r="D802" s="67"/>
      <c r="E802" s="67"/>
      <c r="F802" s="67"/>
      <c r="G802" s="67"/>
      <c r="H802" s="67"/>
      <c r="I802" s="67"/>
      <c r="J802" s="67"/>
    </row>
    <row r="803" spans="1:10">
      <c r="A803" s="107"/>
      <c r="B803" s="14"/>
      <c r="C803" s="14"/>
      <c r="D803" s="67"/>
      <c r="E803" s="67"/>
      <c r="F803" s="67"/>
      <c r="G803" s="67"/>
      <c r="H803" s="67"/>
      <c r="I803" s="67"/>
      <c r="J803" s="67"/>
    </row>
    <row r="804" spans="1:10">
      <c r="A804" s="107"/>
      <c r="B804" s="14"/>
      <c r="C804" s="14"/>
      <c r="D804" s="67"/>
      <c r="E804" s="67"/>
      <c r="F804" s="67"/>
      <c r="G804" s="67"/>
      <c r="H804" s="67"/>
      <c r="I804" s="67"/>
      <c r="J804" s="67"/>
    </row>
    <row r="805" spans="1:10">
      <c r="A805" s="107"/>
      <c r="B805" s="14"/>
      <c r="C805" s="14"/>
      <c r="D805" s="67"/>
      <c r="E805" s="67"/>
      <c r="F805" s="67"/>
      <c r="G805" s="67"/>
      <c r="H805" s="67"/>
      <c r="I805" s="67"/>
      <c r="J805" s="67"/>
    </row>
    <row r="806" spans="1:10">
      <c r="A806" s="107"/>
      <c r="B806" s="14"/>
      <c r="C806" s="14"/>
      <c r="D806" s="67"/>
      <c r="E806" s="67"/>
      <c r="F806" s="67"/>
      <c r="G806" s="67"/>
      <c r="H806" s="67"/>
      <c r="I806" s="67"/>
      <c r="J806" s="67"/>
    </row>
    <row r="807" spans="1:10">
      <c r="A807" s="107"/>
      <c r="B807" s="14"/>
      <c r="C807" s="14"/>
      <c r="D807" s="67"/>
      <c r="E807" s="67"/>
      <c r="F807" s="67"/>
      <c r="G807" s="67"/>
      <c r="H807" s="67"/>
      <c r="I807" s="67"/>
      <c r="J807" s="67"/>
    </row>
    <row r="808" spans="1:10">
      <c r="A808" s="107"/>
      <c r="B808" s="14"/>
      <c r="C808" s="14"/>
      <c r="D808" s="67"/>
      <c r="E808" s="67"/>
      <c r="F808" s="67"/>
      <c r="G808" s="67"/>
      <c r="H808" s="67"/>
      <c r="I808" s="67"/>
      <c r="J808" s="67"/>
    </row>
    <row r="809" spans="1:10">
      <c r="A809" s="107"/>
      <c r="B809" s="14"/>
      <c r="C809" s="14"/>
      <c r="D809" s="67"/>
      <c r="E809" s="67"/>
      <c r="F809" s="67"/>
      <c r="G809" s="67"/>
      <c r="H809" s="67"/>
      <c r="I809" s="67"/>
      <c r="J809" s="67"/>
    </row>
    <row r="810" spans="1:10">
      <c r="A810" s="107"/>
      <c r="B810" s="14"/>
      <c r="C810" s="14"/>
      <c r="D810" s="67"/>
      <c r="E810" s="67"/>
      <c r="F810" s="67"/>
      <c r="G810" s="67"/>
      <c r="H810" s="67"/>
      <c r="I810" s="67"/>
      <c r="J810" s="67"/>
    </row>
    <row r="811" spans="1:10">
      <c r="A811" s="107"/>
      <c r="B811" s="14"/>
      <c r="C811" s="14"/>
      <c r="D811" s="67"/>
      <c r="E811" s="67"/>
      <c r="F811" s="67"/>
      <c r="G811" s="67"/>
      <c r="H811" s="67"/>
      <c r="I811" s="67"/>
      <c r="J811" s="67"/>
    </row>
    <row r="812" spans="1:10">
      <c r="A812" s="107"/>
      <c r="B812" s="14"/>
      <c r="C812" s="14"/>
      <c r="D812" s="67"/>
      <c r="E812" s="67"/>
      <c r="F812" s="67"/>
      <c r="G812" s="67"/>
      <c r="H812" s="67"/>
      <c r="I812" s="67"/>
      <c r="J812" s="67"/>
    </row>
    <row r="813" spans="1:10">
      <c r="A813" s="107"/>
      <c r="B813" s="14"/>
      <c r="C813" s="14"/>
      <c r="D813" s="67"/>
      <c r="E813" s="67"/>
      <c r="F813" s="67"/>
      <c r="G813" s="67"/>
      <c r="H813" s="67"/>
      <c r="I813" s="67"/>
      <c r="J813" s="67"/>
    </row>
    <row r="814" spans="1:10">
      <c r="A814" s="107"/>
      <c r="B814" s="14"/>
      <c r="C814" s="14"/>
      <c r="D814" s="67"/>
      <c r="E814" s="67"/>
      <c r="F814" s="67"/>
      <c r="G814" s="67"/>
      <c r="H814" s="67"/>
      <c r="I814" s="67"/>
      <c r="J814" s="67"/>
    </row>
    <row r="815" spans="1:10">
      <c r="A815" s="107"/>
      <c r="B815" s="14"/>
      <c r="C815" s="14"/>
      <c r="D815" s="67"/>
      <c r="E815" s="67"/>
      <c r="F815" s="67"/>
      <c r="G815" s="67"/>
      <c r="H815" s="67"/>
      <c r="I815" s="67"/>
      <c r="J815" s="67"/>
    </row>
    <row r="816" spans="1:10">
      <c r="A816" s="107"/>
      <c r="B816" s="14"/>
      <c r="C816" s="14"/>
      <c r="D816" s="67"/>
      <c r="E816" s="67"/>
      <c r="F816" s="67"/>
      <c r="G816" s="67"/>
      <c r="H816" s="67"/>
      <c r="I816" s="67"/>
      <c r="J816" s="67"/>
    </row>
    <row r="817" spans="1:10">
      <c r="A817" s="107"/>
      <c r="B817" s="14"/>
      <c r="C817" s="14"/>
      <c r="D817" s="67"/>
      <c r="E817" s="67"/>
      <c r="F817" s="67"/>
      <c r="G817" s="67"/>
      <c r="H817" s="67"/>
      <c r="I817" s="67"/>
      <c r="J817" s="67"/>
    </row>
    <row r="818" spans="1:10">
      <c r="A818" s="107"/>
      <c r="B818" s="14"/>
      <c r="C818" s="14"/>
      <c r="D818" s="67"/>
      <c r="E818" s="67"/>
      <c r="F818" s="67"/>
      <c r="G818" s="67"/>
      <c r="H818" s="67"/>
      <c r="I818" s="67"/>
      <c r="J818" s="67"/>
    </row>
    <row r="819" spans="1:10">
      <c r="A819" s="107"/>
      <c r="B819" s="14"/>
      <c r="C819" s="14"/>
      <c r="D819" s="67"/>
      <c r="E819" s="67"/>
      <c r="F819" s="67"/>
      <c r="G819" s="67"/>
      <c r="H819" s="67"/>
      <c r="I819" s="67"/>
      <c r="J819" s="67"/>
    </row>
    <row r="820" spans="1:10">
      <c r="A820" s="107"/>
      <c r="B820" s="14"/>
      <c r="C820" s="14"/>
      <c r="D820" s="67"/>
      <c r="E820" s="67"/>
      <c r="F820" s="67"/>
      <c r="G820" s="67"/>
      <c r="H820" s="67"/>
      <c r="I820" s="67"/>
      <c r="J820" s="67"/>
    </row>
    <row r="821" spans="1:10">
      <c r="A821" s="107"/>
      <c r="B821" s="14"/>
      <c r="C821" s="14"/>
      <c r="D821" s="67"/>
      <c r="E821" s="67"/>
      <c r="F821" s="67"/>
      <c r="G821" s="67"/>
      <c r="H821" s="67"/>
      <c r="I821" s="67"/>
      <c r="J821" s="67"/>
    </row>
    <row r="822" spans="1:10">
      <c r="A822" s="107"/>
      <c r="B822" s="14"/>
      <c r="C822" s="14"/>
      <c r="D822" s="67"/>
      <c r="E822" s="67"/>
      <c r="F822" s="67"/>
      <c r="G822" s="67"/>
      <c r="H822" s="67"/>
      <c r="I822" s="67"/>
      <c r="J822" s="67"/>
    </row>
    <row r="823" spans="1:10">
      <c r="A823" s="107"/>
      <c r="B823" s="14"/>
      <c r="C823" s="14"/>
      <c r="D823" s="67"/>
      <c r="E823" s="67"/>
      <c r="F823" s="67"/>
      <c r="G823" s="67"/>
      <c r="H823" s="67"/>
      <c r="I823" s="67"/>
      <c r="J823" s="67"/>
    </row>
    <row r="824" spans="1:10">
      <c r="A824" s="107"/>
      <c r="B824" s="14"/>
      <c r="C824" s="14"/>
      <c r="D824" s="67"/>
      <c r="E824" s="67"/>
      <c r="F824" s="67"/>
      <c r="G824" s="67"/>
      <c r="H824" s="67"/>
      <c r="I824" s="67"/>
      <c r="J824" s="67"/>
    </row>
    <row r="825" spans="1:10">
      <c r="A825" s="107"/>
      <c r="B825" s="14"/>
      <c r="C825" s="14"/>
      <c r="D825" s="67"/>
      <c r="E825" s="67"/>
      <c r="F825" s="67"/>
      <c r="G825" s="67"/>
      <c r="H825" s="67"/>
      <c r="I825" s="67"/>
      <c r="J825" s="67"/>
    </row>
    <row r="826" spans="1:10">
      <c r="A826" s="107"/>
      <c r="B826" s="14"/>
      <c r="C826" s="14"/>
      <c r="D826" s="67"/>
      <c r="E826" s="67"/>
      <c r="F826" s="67"/>
      <c r="G826" s="67"/>
      <c r="H826" s="67"/>
      <c r="I826" s="67"/>
      <c r="J826" s="67"/>
    </row>
    <row r="827" spans="1:10">
      <c r="A827" s="107"/>
      <c r="B827" s="14"/>
      <c r="C827" s="14"/>
      <c r="D827" s="67"/>
      <c r="E827" s="67"/>
      <c r="F827" s="67"/>
      <c r="G827" s="67"/>
      <c r="H827" s="67"/>
      <c r="I827" s="67"/>
      <c r="J827" s="67"/>
    </row>
    <row r="828" spans="1:10">
      <c r="A828" s="107"/>
      <c r="B828" s="14"/>
      <c r="C828" s="14"/>
      <c r="D828" s="67"/>
      <c r="E828" s="67"/>
      <c r="F828" s="67"/>
      <c r="G828" s="67"/>
      <c r="H828" s="67"/>
      <c r="I828" s="67"/>
      <c r="J828" s="67"/>
    </row>
    <row r="829" spans="1:10">
      <c r="A829" s="107"/>
      <c r="B829" s="14"/>
      <c r="C829" s="14"/>
      <c r="D829" s="67"/>
      <c r="E829" s="67"/>
      <c r="F829" s="67"/>
      <c r="G829" s="67"/>
      <c r="H829" s="67"/>
      <c r="I829" s="67"/>
      <c r="J829" s="67"/>
    </row>
    <row r="830" spans="1:10">
      <c r="A830" s="107"/>
      <c r="B830" s="14"/>
      <c r="C830" s="14"/>
      <c r="D830" s="67"/>
      <c r="E830" s="67"/>
      <c r="F830" s="67"/>
      <c r="G830" s="67"/>
      <c r="H830" s="67"/>
      <c r="I830" s="67"/>
      <c r="J830" s="67"/>
    </row>
    <row r="831" spans="1:10">
      <c r="A831" s="107"/>
      <c r="B831" s="14"/>
      <c r="C831" s="14"/>
      <c r="D831" s="67"/>
      <c r="E831" s="67"/>
      <c r="F831" s="67"/>
      <c r="G831" s="67"/>
      <c r="H831" s="67"/>
      <c r="I831" s="67"/>
      <c r="J831" s="67"/>
    </row>
    <row r="832" spans="1:10">
      <c r="A832" s="107"/>
      <c r="B832" s="14"/>
      <c r="C832" s="14"/>
      <c r="D832" s="67"/>
      <c r="E832" s="67"/>
      <c r="F832" s="67"/>
      <c r="G832" s="67"/>
      <c r="H832" s="67"/>
      <c r="I832" s="67"/>
      <c r="J832" s="67"/>
    </row>
    <row r="833" spans="1:10">
      <c r="A833" s="107"/>
      <c r="B833" s="14"/>
      <c r="C833" s="14"/>
      <c r="D833" s="67"/>
      <c r="E833" s="67"/>
      <c r="F833" s="67"/>
      <c r="G833" s="67"/>
      <c r="H833" s="67"/>
      <c r="I833" s="67"/>
      <c r="J833" s="67"/>
    </row>
    <row r="834" spans="1:10">
      <c r="A834" s="107"/>
      <c r="B834" s="14"/>
      <c r="C834" s="14"/>
      <c r="D834" s="67"/>
      <c r="E834" s="67"/>
      <c r="F834" s="67"/>
      <c r="G834" s="67"/>
      <c r="H834" s="67"/>
      <c r="I834" s="67"/>
      <c r="J834" s="67"/>
    </row>
    <row r="835" spans="1:10">
      <c r="A835" s="107"/>
      <c r="B835" s="14"/>
      <c r="C835" s="14"/>
      <c r="D835" s="67"/>
      <c r="E835" s="67"/>
      <c r="F835" s="67"/>
      <c r="G835" s="67"/>
      <c r="H835" s="67"/>
      <c r="I835" s="67"/>
      <c r="J835" s="67"/>
    </row>
    <row r="836" spans="1:10">
      <c r="A836" s="107"/>
      <c r="B836" s="14"/>
      <c r="C836" s="14"/>
      <c r="D836" s="67"/>
      <c r="E836" s="67"/>
      <c r="F836" s="67"/>
      <c r="G836" s="67"/>
      <c r="H836" s="67"/>
      <c r="I836" s="67"/>
      <c r="J836" s="67"/>
    </row>
    <row r="837" spans="1:10">
      <c r="A837" s="107"/>
      <c r="B837" s="14"/>
      <c r="C837" s="14"/>
      <c r="D837" s="67"/>
      <c r="E837" s="67"/>
      <c r="F837" s="67"/>
      <c r="G837" s="67"/>
      <c r="H837" s="67"/>
      <c r="I837" s="67"/>
      <c r="J837" s="67"/>
    </row>
    <row r="838" spans="1:10">
      <c r="A838" s="107"/>
      <c r="B838" s="14"/>
      <c r="C838" s="14"/>
      <c r="D838" s="67"/>
      <c r="E838" s="67"/>
      <c r="F838" s="67"/>
      <c r="G838" s="67"/>
      <c r="H838" s="67"/>
      <c r="I838" s="67"/>
      <c r="J838" s="67"/>
    </row>
    <row r="839" spans="1:10">
      <c r="A839" s="107"/>
      <c r="B839" s="14"/>
      <c r="C839" s="14"/>
      <c r="D839" s="67"/>
      <c r="E839" s="67"/>
      <c r="F839" s="67"/>
      <c r="G839" s="67"/>
      <c r="H839" s="67"/>
      <c r="I839" s="67"/>
      <c r="J839" s="67"/>
    </row>
    <row r="840" spans="1:10">
      <c r="A840" s="107"/>
      <c r="B840" s="14"/>
      <c r="C840" s="14"/>
      <c r="D840" s="67"/>
      <c r="E840" s="67"/>
      <c r="F840" s="67"/>
      <c r="G840" s="67"/>
      <c r="H840" s="67"/>
      <c r="I840" s="67"/>
      <c r="J840" s="67"/>
    </row>
    <row r="841" spans="1:10">
      <c r="A841" s="107"/>
      <c r="B841" s="14"/>
      <c r="C841" s="14"/>
      <c r="D841" s="67"/>
      <c r="E841" s="67"/>
      <c r="F841" s="67"/>
      <c r="G841" s="67"/>
      <c r="H841" s="67"/>
      <c r="I841" s="67"/>
      <c r="J841" s="67"/>
    </row>
    <row r="842" spans="1:10">
      <c r="A842" s="107"/>
      <c r="B842" s="14"/>
      <c r="C842" s="14"/>
      <c r="D842" s="67"/>
      <c r="E842" s="67"/>
      <c r="F842" s="67"/>
      <c r="G842" s="67"/>
      <c r="H842" s="67"/>
      <c r="I842" s="67"/>
      <c r="J842" s="67"/>
    </row>
    <row r="843" spans="1:10">
      <c r="A843" s="107"/>
      <c r="B843" s="14"/>
      <c r="C843" s="14"/>
      <c r="D843" s="67"/>
      <c r="E843" s="67"/>
      <c r="F843" s="67"/>
      <c r="G843" s="67"/>
      <c r="H843" s="67"/>
      <c r="I843" s="67"/>
      <c r="J843" s="67"/>
    </row>
    <row r="844" spans="1:10">
      <c r="A844" s="107"/>
      <c r="B844" s="14"/>
      <c r="C844" s="14"/>
      <c r="D844" s="67"/>
      <c r="E844" s="67"/>
      <c r="F844" s="67"/>
      <c r="G844" s="67"/>
      <c r="H844" s="67"/>
      <c r="I844" s="67"/>
      <c r="J844" s="67"/>
    </row>
    <row r="845" spans="1:10">
      <c r="A845" s="107"/>
      <c r="B845" s="14"/>
      <c r="C845" s="14"/>
      <c r="D845" s="67"/>
      <c r="E845" s="67"/>
      <c r="F845" s="67"/>
      <c r="G845" s="67"/>
      <c r="H845" s="67"/>
      <c r="I845" s="67"/>
      <c r="J845" s="67"/>
    </row>
    <row r="846" spans="1:10">
      <c r="A846" s="107"/>
      <c r="B846" s="14"/>
      <c r="C846" s="14"/>
      <c r="D846" s="67"/>
      <c r="E846" s="67"/>
      <c r="F846" s="67"/>
      <c r="G846" s="67"/>
      <c r="H846" s="67"/>
      <c r="I846" s="67"/>
      <c r="J846" s="67"/>
    </row>
    <row r="847" spans="1:10">
      <c r="A847" s="107"/>
      <c r="B847" s="14"/>
      <c r="C847" s="14"/>
      <c r="D847" s="67"/>
      <c r="E847" s="67"/>
      <c r="F847" s="67"/>
      <c r="G847" s="67"/>
      <c r="H847" s="67"/>
      <c r="I847" s="67"/>
      <c r="J847" s="67"/>
    </row>
    <row r="848" spans="1:10">
      <c r="A848" s="107"/>
      <c r="B848" s="14"/>
      <c r="C848" s="14"/>
      <c r="D848" s="67"/>
      <c r="E848" s="67"/>
      <c r="F848" s="67"/>
      <c r="G848" s="67"/>
      <c r="H848" s="67"/>
      <c r="I848" s="67"/>
      <c r="J848" s="67"/>
    </row>
    <row r="849" spans="1:10">
      <c r="A849" s="107"/>
      <c r="B849" s="14"/>
      <c r="C849" s="14"/>
      <c r="D849" s="67"/>
      <c r="E849" s="67"/>
      <c r="F849" s="67"/>
      <c r="G849" s="67"/>
      <c r="H849" s="67"/>
      <c r="I849" s="67"/>
      <c r="J849" s="67"/>
    </row>
    <row r="850" spans="1:10">
      <c r="A850" s="107"/>
      <c r="B850" s="14"/>
      <c r="C850" s="14"/>
      <c r="D850" s="67"/>
      <c r="E850" s="67"/>
      <c r="F850" s="67"/>
      <c r="G850" s="67"/>
      <c r="H850" s="67"/>
      <c r="I850" s="67"/>
      <c r="J850" s="67"/>
    </row>
    <row r="851" spans="1:10">
      <c r="A851" s="107"/>
      <c r="B851" s="14"/>
      <c r="C851" s="14"/>
      <c r="D851" s="67"/>
      <c r="E851" s="67"/>
      <c r="F851" s="67"/>
      <c r="G851" s="67"/>
      <c r="H851" s="67"/>
      <c r="I851" s="67"/>
      <c r="J851" s="67"/>
    </row>
    <row r="852" spans="1:10">
      <c r="A852" s="107"/>
      <c r="B852" s="14"/>
      <c r="C852" s="14"/>
      <c r="D852" s="67"/>
      <c r="E852" s="67"/>
      <c r="F852" s="67"/>
      <c r="G852" s="67"/>
      <c r="H852" s="67"/>
      <c r="I852" s="67"/>
      <c r="J852" s="67"/>
    </row>
    <row r="853" spans="1:10">
      <c r="A853" s="107"/>
      <c r="B853" s="14"/>
      <c r="C853" s="14"/>
      <c r="D853" s="67"/>
      <c r="E853" s="67"/>
      <c r="F853" s="67"/>
      <c r="G853" s="67"/>
      <c r="H853" s="67"/>
      <c r="I853" s="67"/>
      <c r="J853" s="67"/>
    </row>
    <row r="854" spans="1:10">
      <c r="A854" s="107"/>
      <c r="B854" s="14"/>
      <c r="C854" s="14"/>
      <c r="D854" s="67"/>
      <c r="E854" s="67"/>
      <c r="F854" s="67"/>
      <c r="G854" s="67"/>
      <c r="H854" s="67"/>
      <c r="I854" s="67"/>
      <c r="J854" s="67"/>
    </row>
    <row r="855" spans="1:10">
      <c r="A855" s="107"/>
      <c r="B855" s="14"/>
      <c r="C855" s="14"/>
      <c r="D855" s="67"/>
      <c r="E855" s="67"/>
      <c r="F855" s="67"/>
      <c r="G855" s="67"/>
      <c r="H855" s="67"/>
      <c r="I855" s="67"/>
      <c r="J855" s="67"/>
    </row>
    <row r="856" spans="1:10">
      <c r="A856" s="107"/>
      <c r="B856" s="14"/>
      <c r="C856" s="14"/>
      <c r="D856" s="67"/>
      <c r="E856" s="67"/>
      <c r="F856" s="67"/>
      <c r="G856" s="67"/>
      <c r="H856" s="67"/>
      <c r="I856" s="67"/>
      <c r="J856" s="67"/>
    </row>
    <row r="857" spans="1:10">
      <c r="A857" s="107"/>
      <c r="B857" s="14"/>
      <c r="C857" s="14"/>
      <c r="D857" s="67"/>
      <c r="E857" s="67"/>
      <c r="F857" s="67"/>
      <c r="G857" s="67"/>
      <c r="H857" s="67"/>
      <c r="I857" s="67"/>
      <c r="J857" s="67"/>
    </row>
    <row r="858" spans="1:10">
      <c r="A858" s="107"/>
      <c r="B858" s="14"/>
      <c r="C858" s="14"/>
      <c r="D858" s="67"/>
      <c r="E858" s="67"/>
      <c r="F858" s="67"/>
      <c r="G858" s="67"/>
      <c r="H858" s="67"/>
      <c r="I858" s="67"/>
      <c r="J858" s="67"/>
    </row>
    <row r="859" spans="1:10">
      <c r="A859" s="107"/>
      <c r="B859" s="14"/>
      <c r="C859" s="14"/>
      <c r="D859" s="67"/>
      <c r="E859" s="67"/>
      <c r="F859" s="67"/>
      <c r="G859" s="67"/>
      <c r="H859" s="67"/>
      <c r="I859" s="67"/>
      <c r="J859" s="67"/>
    </row>
    <row r="860" spans="1:10">
      <c r="A860" s="107"/>
      <c r="B860" s="14"/>
      <c r="C860" s="14"/>
      <c r="D860" s="67"/>
      <c r="E860" s="67"/>
      <c r="F860" s="67"/>
      <c r="G860" s="67"/>
      <c r="H860" s="67"/>
      <c r="I860" s="67"/>
      <c r="J860" s="67"/>
    </row>
    <row r="861" spans="1:10">
      <c r="A861" s="107"/>
      <c r="B861" s="14"/>
      <c r="C861" s="14"/>
      <c r="D861" s="67"/>
      <c r="E861" s="67"/>
      <c r="F861" s="67"/>
      <c r="G861" s="67"/>
      <c r="H861" s="67"/>
      <c r="I861" s="67"/>
      <c r="J861" s="67"/>
    </row>
    <row r="862" spans="1:10">
      <c r="A862" s="107"/>
      <c r="B862" s="14"/>
      <c r="C862" s="14"/>
      <c r="D862" s="67"/>
      <c r="E862" s="67"/>
      <c r="F862" s="67"/>
      <c r="G862" s="67"/>
      <c r="H862" s="67"/>
      <c r="I862" s="67"/>
      <c r="J862" s="67"/>
    </row>
    <row r="863" spans="1:10">
      <c r="A863" s="107"/>
      <c r="B863" s="14"/>
      <c r="C863" s="14"/>
      <c r="D863" s="67"/>
      <c r="E863" s="67"/>
      <c r="F863" s="67"/>
      <c r="G863" s="67"/>
      <c r="H863" s="67"/>
      <c r="I863" s="67"/>
      <c r="J863" s="67"/>
    </row>
    <row r="864" spans="1:10">
      <c r="A864" s="107"/>
      <c r="B864" s="14"/>
      <c r="C864" s="14"/>
      <c r="D864" s="67"/>
      <c r="E864" s="67"/>
      <c r="F864" s="67"/>
      <c r="G864" s="67"/>
      <c r="H864" s="67"/>
      <c r="I864" s="67"/>
      <c r="J864" s="67"/>
    </row>
    <row r="865" spans="1:10">
      <c r="A865" s="107"/>
      <c r="B865" s="14"/>
      <c r="C865" s="14"/>
      <c r="D865" s="67"/>
      <c r="E865" s="67"/>
      <c r="F865" s="67"/>
      <c r="G865" s="67"/>
      <c r="H865" s="67"/>
      <c r="I865" s="67"/>
      <c r="J865" s="67"/>
    </row>
    <row r="866" spans="1:10">
      <c r="A866" s="107"/>
      <c r="B866" s="14"/>
      <c r="C866" s="14"/>
      <c r="D866" s="67"/>
      <c r="E866" s="67"/>
      <c r="F866" s="67"/>
      <c r="G866" s="67"/>
      <c r="H866" s="67"/>
      <c r="I866" s="67"/>
      <c r="J866" s="67"/>
    </row>
    <row r="867" spans="1:10">
      <c r="A867" s="107"/>
      <c r="B867" s="14"/>
      <c r="C867" s="14"/>
      <c r="D867" s="67"/>
      <c r="E867" s="67"/>
      <c r="F867" s="67"/>
      <c r="G867" s="67"/>
      <c r="H867" s="67"/>
      <c r="I867" s="67"/>
      <c r="J867" s="67"/>
    </row>
    <row r="868" spans="1:10">
      <c r="A868" s="107"/>
      <c r="B868" s="14"/>
      <c r="C868" s="14"/>
      <c r="D868" s="67"/>
      <c r="E868" s="67"/>
      <c r="F868" s="67"/>
      <c r="G868" s="67"/>
      <c r="H868" s="67"/>
      <c r="I868" s="67"/>
      <c r="J868" s="67"/>
    </row>
    <row r="869" spans="1:10">
      <c r="A869" s="107"/>
      <c r="B869" s="14"/>
      <c r="C869" s="14"/>
      <c r="D869" s="67"/>
      <c r="E869" s="67"/>
      <c r="F869" s="67"/>
      <c r="G869" s="67"/>
      <c r="H869" s="67"/>
      <c r="I869" s="67"/>
      <c r="J869" s="67"/>
    </row>
    <row r="870" spans="1:10">
      <c r="A870" s="107"/>
      <c r="B870" s="14"/>
      <c r="C870" s="14"/>
      <c r="D870" s="67"/>
      <c r="E870" s="67"/>
      <c r="F870" s="67"/>
      <c r="G870" s="67"/>
      <c r="H870" s="67"/>
      <c r="I870" s="67"/>
      <c r="J870" s="67"/>
    </row>
    <row r="871" spans="1:10">
      <c r="A871" s="107"/>
      <c r="B871" s="14"/>
      <c r="C871" s="14"/>
      <c r="D871" s="67"/>
      <c r="E871" s="67"/>
      <c r="F871" s="67"/>
      <c r="G871" s="67"/>
      <c r="H871" s="67"/>
      <c r="I871" s="67"/>
      <c r="J871" s="67"/>
    </row>
    <row r="872" spans="1:10">
      <c r="A872" s="107"/>
      <c r="B872" s="14"/>
      <c r="C872" s="14"/>
      <c r="D872" s="67"/>
      <c r="E872" s="67"/>
      <c r="F872" s="67"/>
      <c r="G872" s="67"/>
      <c r="H872" s="67"/>
      <c r="I872" s="67"/>
      <c r="J872" s="67"/>
    </row>
    <row r="873" spans="1:10">
      <c r="A873" s="107"/>
      <c r="B873" s="14"/>
      <c r="C873" s="14"/>
      <c r="D873" s="67"/>
      <c r="E873" s="67"/>
      <c r="F873" s="67"/>
      <c r="G873" s="67"/>
      <c r="H873" s="67"/>
      <c r="I873" s="67"/>
      <c r="J873" s="67"/>
    </row>
    <row r="874" spans="1:10">
      <c r="A874" s="107"/>
      <c r="B874" s="14"/>
      <c r="C874" s="14"/>
      <c r="D874" s="67"/>
      <c r="E874" s="67"/>
      <c r="F874" s="67"/>
      <c r="G874" s="67"/>
      <c r="H874" s="67"/>
      <c r="I874" s="67"/>
      <c r="J874" s="67"/>
    </row>
    <row r="875" spans="1:10">
      <c r="A875" s="107"/>
      <c r="B875" s="14"/>
      <c r="C875" s="14"/>
      <c r="D875" s="67"/>
      <c r="E875" s="67"/>
      <c r="F875" s="67"/>
      <c r="G875" s="67"/>
      <c r="H875" s="67"/>
      <c r="I875" s="67"/>
      <c r="J875" s="67"/>
    </row>
    <row r="876" spans="1:10">
      <c r="A876" s="107"/>
      <c r="B876" s="14"/>
      <c r="C876" s="14"/>
      <c r="D876" s="67"/>
      <c r="E876" s="67"/>
      <c r="F876" s="67"/>
      <c r="G876" s="67"/>
      <c r="H876" s="67"/>
      <c r="I876" s="67"/>
      <c r="J876" s="67"/>
    </row>
    <row r="877" spans="1:10">
      <c r="A877" s="107"/>
      <c r="B877" s="14"/>
      <c r="C877" s="14"/>
      <c r="D877" s="67"/>
      <c r="E877" s="67"/>
      <c r="F877" s="67"/>
      <c r="G877" s="67"/>
      <c r="H877" s="67"/>
      <c r="I877" s="67"/>
      <c r="J877" s="67"/>
    </row>
    <row r="878" spans="1:10">
      <c r="A878" s="107"/>
      <c r="B878" s="14"/>
      <c r="C878" s="14"/>
      <c r="D878" s="67"/>
      <c r="E878" s="67"/>
      <c r="F878" s="67"/>
      <c r="G878" s="67"/>
      <c r="H878" s="67"/>
      <c r="I878" s="67"/>
      <c r="J878" s="67"/>
    </row>
    <row r="879" spans="1:10">
      <c r="A879" s="107"/>
      <c r="B879" s="14"/>
      <c r="C879" s="14"/>
      <c r="D879" s="67"/>
      <c r="E879" s="67"/>
      <c r="F879" s="67"/>
      <c r="G879" s="67"/>
      <c r="H879" s="67"/>
      <c r="I879" s="67"/>
      <c r="J879" s="67"/>
    </row>
    <row r="880" spans="1:10">
      <c r="A880" s="107"/>
      <c r="B880" s="14"/>
      <c r="C880" s="14"/>
      <c r="D880" s="67"/>
      <c r="E880" s="67"/>
      <c r="F880" s="67"/>
      <c r="G880" s="67"/>
      <c r="H880" s="67"/>
      <c r="I880" s="67"/>
      <c r="J880" s="67"/>
    </row>
    <row r="881" spans="1:10">
      <c r="A881" s="107"/>
      <c r="B881" s="14"/>
      <c r="C881" s="14"/>
      <c r="D881" s="67"/>
      <c r="E881" s="67"/>
      <c r="F881" s="67"/>
      <c r="G881" s="67"/>
      <c r="H881" s="67"/>
      <c r="I881" s="67"/>
      <c r="J881" s="67"/>
    </row>
    <row r="882" spans="1:10">
      <c r="A882" s="107"/>
      <c r="B882" s="14"/>
      <c r="C882" s="14"/>
      <c r="D882" s="67"/>
      <c r="E882" s="67"/>
      <c r="F882" s="67"/>
      <c r="G882" s="67"/>
      <c r="H882" s="67"/>
      <c r="I882" s="67"/>
      <c r="J882" s="67"/>
    </row>
    <row r="883" spans="1:10">
      <c r="A883" s="107"/>
      <c r="B883" s="14"/>
      <c r="C883" s="14"/>
      <c r="D883" s="67"/>
      <c r="E883" s="67"/>
      <c r="F883" s="67"/>
      <c r="G883" s="67"/>
      <c r="H883" s="67"/>
      <c r="I883" s="67"/>
      <c r="J883" s="67"/>
    </row>
  </sheetData>
  <mergeCells count="36">
    <mergeCell ref="A715:K715"/>
    <mergeCell ref="D6:D9"/>
    <mergeCell ref="E8:E9"/>
    <mergeCell ref="H6:H9"/>
    <mergeCell ref="A6:A9"/>
    <mergeCell ref="C6:C9"/>
    <mergeCell ref="F8:F9"/>
    <mergeCell ref="B6:B9"/>
    <mergeCell ref="A600:I600"/>
    <mergeCell ref="A155:I155"/>
    <mergeCell ref="A235:I235"/>
    <mergeCell ref="A272:I272"/>
    <mergeCell ref="A395:I395"/>
    <mergeCell ref="F1:K2"/>
    <mergeCell ref="A3:K3"/>
    <mergeCell ref="A4:K4"/>
    <mergeCell ref="A112:I112"/>
    <mergeCell ref="A349:I350"/>
    <mergeCell ref="E6:G7"/>
    <mergeCell ref="G8:G9"/>
    <mergeCell ref="A718:D718"/>
    <mergeCell ref="E718:H718"/>
    <mergeCell ref="I718:J718"/>
    <mergeCell ref="K6:K9"/>
    <mergeCell ref="K349:K350"/>
    <mergeCell ref="K474:K475"/>
    <mergeCell ref="A12:I12"/>
    <mergeCell ref="A555:I555"/>
    <mergeCell ref="I6:I9"/>
    <mergeCell ref="J6:J9"/>
    <mergeCell ref="J349:J350"/>
    <mergeCell ref="J474:J475"/>
    <mergeCell ref="A569:I569"/>
    <mergeCell ref="A461:I461"/>
    <mergeCell ref="A474:I475"/>
    <mergeCell ref="A541:I541"/>
  </mergeCells>
  <printOptions horizontalCentered="1"/>
  <pageMargins left="0.23622047244094491" right="0.23622047244094491" top="0.55118110236220474" bottom="0.35433070866141736" header="0.31496062992125984" footer="0.31496062992125984"/>
  <pageSetup paperSize="9" scale="60" fitToHeight="0" orientation="landscape" r:id="rId1"/>
  <rowBreaks count="2" manualBreakCount="2">
    <brk id="473" max="10" man="1"/>
    <brk id="710" max="10"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Саенко Татьяна Владимировна</dc:creator>
  <cp:lastModifiedBy>Саенко Татьяна Владимировна</cp:lastModifiedBy>
  <cp:lastPrinted>2016-04-01T07:55:55Z</cp:lastPrinted>
  <dcterms:created xsi:type="dcterms:W3CDTF">2013-05-30T10:15:38Z</dcterms:created>
  <dcterms:modified xsi:type="dcterms:W3CDTF">2016-04-21T04:11:15Z</dcterms:modified>
</cp:coreProperties>
</file>